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6.xml" ContentType="application/vnd.openxmlformats-officedocument.spreadsheetml.comments+xml"/>
  <Override PartName="/xl/comments5.xml" ContentType="application/vnd.openxmlformats-officedocument.spreadsheetml.comments+xml"/>
  <Override PartName="/xl/comments8.xml" ContentType="application/vnd.openxmlformats-officedocument.spreadsheetml.comments+xml"/>
  <Override PartName="/xl/comments7.xml" ContentType="application/vnd.openxmlformats-officedocument.spreadsheetml.comments+xml"/>
  <Override PartName="/xl/comments10.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mxocesa-my.sharepoint.com/personal/gvergara_ocesa_mx/Documents/Documentos/EVENTOS 2025-2026/IBTM 2026/"/>
    </mc:Choice>
  </mc:AlternateContent>
  <xr:revisionPtr revIDLastSave="0" documentId="8_{9EE31A85-C10F-419B-ACB8-8F0D19B09FB4}" xr6:coauthVersionLast="47" xr6:coauthVersionMax="47" xr10:uidLastSave="{00000000-0000-0000-0000-000000000000}"/>
  <workbookProtection workbookAlgorithmName="SHA-512" workbookHashValue="ESc4fXsm3VNyfg4DqKLufGjzfFKezcT2zVnbd23ptErF4B13bKsRQZBS39R2LG58eQrKZjZzSQuttDsPbjgTHQ==" workbookSaltValue="/wuJinc55bxGBDbsS2PUSQ==" workbookSpinCount="100000" lockStructure="1"/>
  <bookViews>
    <workbookView xWindow="-110" yWindow="-110" windowWidth="19420" windowHeight="11500" tabRatio="794" firstSheet="1" activeTab="1" xr2:uid="{00000000-000D-0000-FFFF-FFFF00000000}"/>
  </bookViews>
  <sheets>
    <sheet name="DATOS MAESTROS" sheetId="26" state="hidden" r:id="rId1"/>
    <sheet name="Food &amp; Bev." sheetId="25" r:id="rId2"/>
    <sheet name="Exhibitor Meal @ your booth" sheetId="23" r:id="rId3"/>
    <sheet name="Fast Food Coupons" sheetId="22" r:id="rId4"/>
    <sheet name="Buffette Coupons" sheetId="28" r:id="rId5"/>
    <sheet name="Internet" sheetId="1" r:id="rId6"/>
    <sheet name="Air, Water &amp; Drain" sheetId="18" r:id="rId7"/>
    <sheet name="Hanging Services" sheetId="5" r:id="rId8"/>
    <sheet name="Electric Services" sheetId="10" r:id="rId9"/>
    <sheet name="LP Gas Service" sheetId="29" r:id="rId10"/>
    <sheet name="Booth Cleaning" sheetId="7" r:id="rId11"/>
    <sheet name="Rigging" sheetId="27" r:id="rId12"/>
  </sheets>
  <definedNames>
    <definedName name="_xlnm.Print_Area" localSheetId="6">'Air, Water &amp; Drain'!$A$1:$M$102</definedName>
    <definedName name="_xlnm.Print_Area" localSheetId="10">'Booth Cleaning'!$A$1:$N$68</definedName>
    <definedName name="_xlnm.Print_Area" localSheetId="3">'Fast Food Coupons'!$A$1:$N$56</definedName>
    <definedName name="_xlnm.Print_Area" localSheetId="7">'Hanging Services'!$A$1:$M$90</definedName>
    <definedName name="_xlnm.Print_Area" localSheetId="5">Internet!$A$1:$M$80</definedName>
    <definedName name="_xlnm.Print_Area" localSheetId="11">Rigging!$A$1:$M$87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28" l="1"/>
  <c r="D42" i="28"/>
  <c r="C42" i="28"/>
  <c r="B42" i="28"/>
  <c r="A42" i="28"/>
  <c r="E42" i="23"/>
  <c r="D42" i="23"/>
  <c r="C42" i="23"/>
  <c r="B42" i="23"/>
  <c r="A42" i="23"/>
  <c r="E42" i="22"/>
  <c r="D42" i="22"/>
  <c r="C42" i="22"/>
  <c r="B42" i="22"/>
  <c r="A42" i="22"/>
  <c r="E152" i="25"/>
  <c r="D152" i="25"/>
  <c r="C152" i="25"/>
  <c r="B152" i="25"/>
  <c r="A152" i="25"/>
  <c r="E146" i="25"/>
  <c r="D146" i="25"/>
  <c r="C146" i="25"/>
  <c r="B146" i="25"/>
  <c r="A146" i="25"/>
  <c r="E109" i="25"/>
  <c r="D109" i="25"/>
  <c r="C109" i="25"/>
  <c r="B109" i="25"/>
  <c r="A109" i="25"/>
  <c r="E104" i="25"/>
  <c r="D104" i="25"/>
  <c r="C104" i="25"/>
  <c r="B104" i="25"/>
  <c r="A104" i="25"/>
  <c r="E100" i="25"/>
  <c r="D100" i="25"/>
  <c r="C100" i="25"/>
  <c r="B100" i="25"/>
  <c r="A100" i="25"/>
  <c r="E87" i="25"/>
  <c r="D87" i="25"/>
  <c r="C87" i="25"/>
  <c r="B87" i="25"/>
  <c r="A87" i="25"/>
  <c r="E74" i="25"/>
  <c r="D74" i="25"/>
  <c r="C74" i="25"/>
  <c r="B74" i="25"/>
  <c r="A74" i="25"/>
  <c r="E63" i="25"/>
  <c r="D63" i="25"/>
  <c r="C63" i="25"/>
  <c r="B63" i="25"/>
  <c r="A63" i="25"/>
  <c r="F140" i="25" l="1"/>
  <c r="M140" i="25" s="1"/>
  <c r="E43" i="7"/>
  <c r="D43" i="7"/>
  <c r="C43" i="7"/>
  <c r="B43" i="7"/>
  <c r="A43" i="7"/>
  <c r="E49" i="25"/>
  <c r="D49" i="25"/>
  <c r="C49" i="25"/>
  <c r="B49" i="25"/>
  <c r="A49" i="25"/>
  <c r="J20" i="29" l="1"/>
  <c r="L18" i="29"/>
  <c r="A17" i="29"/>
  <c r="J6" i="29"/>
  <c r="B6" i="29"/>
  <c r="L18" i="18"/>
  <c r="M18" i="7"/>
  <c r="M44" i="7" s="1"/>
  <c r="I18" i="1"/>
  <c r="L18" i="10"/>
  <c r="J20" i="18"/>
  <c r="K20" i="7"/>
  <c r="J20" i="5"/>
  <c r="J20" i="10"/>
  <c r="J20" i="1"/>
  <c r="K19" i="28"/>
  <c r="L45" i="10" l="1"/>
  <c r="L64" i="10"/>
  <c r="L60" i="10"/>
  <c r="L62" i="10"/>
  <c r="L44" i="29"/>
  <c r="L45" i="29"/>
  <c r="L47" i="29"/>
  <c r="L43" i="29"/>
  <c r="L46" i="29"/>
  <c r="L61" i="10"/>
  <c r="L48" i="10"/>
  <c r="L49" i="10"/>
  <c r="L50" i="10"/>
  <c r="L51" i="10"/>
  <c r="L52" i="10"/>
  <c r="L53" i="10"/>
  <c r="L54" i="10"/>
  <c r="L55" i="10"/>
  <c r="F43" i="28"/>
  <c r="F44" i="28"/>
  <c r="F43" i="23"/>
  <c r="L51" i="29" l="1"/>
  <c r="L52" i="29" s="1"/>
  <c r="L53" i="29" s="1"/>
  <c r="L47" i="1" l="1"/>
  <c r="L48" i="1"/>
  <c r="L49" i="1"/>
  <c r="L46" i="1"/>
  <c r="L43" i="1"/>
  <c r="K6" i="28"/>
  <c r="C6" i="28"/>
  <c r="M44" i="28"/>
  <c r="M43" i="28"/>
  <c r="M45" i="28" l="1"/>
  <c r="M46" i="28" s="1"/>
  <c r="M47" i="28" s="1"/>
  <c r="L45" i="18" l="1"/>
  <c r="L46" i="18"/>
  <c r="L43" i="18"/>
  <c r="L18" i="5"/>
  <c r="L62" i="5" s="1"/>
  <c r="L58" i="10"/>
  <c r="L46" i="5" l="1"/>
  <c r="L56" i="5"/>
  <c r="L55" i="5"/>
  <c r="L53" i="5"/>
  <c r="L52" i="5"/>
  <c r="L51" i="5"/>
  <c r="L47" i="5"/>
  <c r="L50" i="5"/>
  <c r="L57" i="5"/>
  <c r="L53" i="1"/>
  <c r="L52" i="1"/>
  <c r="L57" i="10"/>
  <c r="L46" i="10"/>
  <c r="L43" i="10"/>
  <c r="L59" i="10"/>
  <c r="L63" i="10"/>
  <c r="L51" i="18"/>
  <c r="L54" i="5"/>
  <c r="L47" i="18"/>
  <c r="L44" i="18"/>
  <c r="L58" i="5"/>
  <c r="L50" i="18"/>
  <c r="L53" i="18"/>
  <c r="L52" i="18"/>
  <c r="L54" i="1" l="1"/>
  <c r="K19" i="23"/>
  <c r="K19" i="22"/>
  <c r="K19" i="25"/>
  <c r="J6" i="27" l="1"/>
  <c r="B6" i="27"/>
  <c r="F155" i="25" l="1"/>
  <c r="M155" i="25" s="1"/>
  <c r="G19" i="1" l="1"/>
  <c r="F122" i="25" l="1"/>
  <c r="M122" i="25" s="1"/>
  <c r="A23" i="7"/>
  <c r="A22" i="7"/>
  <c r="A17" i="10"/>
  <c r="A5" i="5"/>
  <c r="A33" i="1"/>
  <c r="A7" i="1"/>
  <c r="A5" i="1"/>
  <c r="A7" i="23"/>
  <c r="A5" i="23"/>
  <c r="A7" i="22"/>
  <c r="A5" i="22"/>
  <c r="J6" i="18" l="1"/>
  <c r="B6" i="18"/>
  <c r="L6" i="7"/>
  <c r="C6" i="7"/>
  <c r="M45" i="7" l="1"/>
  <c r="M46" i="7" s="1"/>
  <c r="M47" i="7" s="1"/>
  <c r="J6" i="5"/>
  <c r="B6" i="5"/>
  <c r="J6" i="10" l="1"/>
  <c r="B6" i="10"/>
  <c r="J6" i="1"/>
  <c r="B6" i="1"/>
  <c r="K6" i="22"/>
  <c r="C6" i="22"/>
  <c r="B6" i="25"/>
  <c r="C6" i="23"/>
  <c r="K6" i="23"/>
  <c r="K6" i="25"/>
  <c r="F44" i="22"/>
  <c r="F43" i="22"/>
  <c r="F154" i="25"/>
  <c r="M154" i="25" s="1"/>
  <c r="F153" i="25"/>
  <c r="M153" i="25" s="1"/>
  <c r="F149" i="25"/>
  <c r="M149" i="25" s="1"/>
  <c r="F148" i="25"/>
  <c r="M148" i="25" s="1"/>
  <c r="F147" i="25"/>
  <c r="M147" i="25" s="1"/>
  <c r="F143" i="25"/>
  <c r="M143" i="25" s="1"/>
  <c r="F142" i="25"/>
  <c r="M142" i="25" s="1"/>
  <c r="F139" i="25"/>
  <c r="M139" i="25" s="1"/>
  <c r="F137" i="25"/>
  <c r="M137" i="25" s="1"/>
  <c r="F136" i="25"/>
  <c r="M136" i="25" s="1"/>
  <c r="F135" i="25"/>
  <c r="M135" i="25" s="1"/>
  <c r="F133" i="25"/>
  <c r="M133" i="25" s="1"/>
  <c r="F132" i="25"/>
  <c r="M132" i="25" s="1"/>
  <c r="F131" i="25"/>
  <c r="M131" i="25" s="1"/>
  <c r="F129" i="25"/>
  <c r="M129" i="25" s="1"/>
  <c r="F127" i="25"/>
  <c r="M127" i="25" s="1"/>
  <c r="F126" i="25"/>
  <c r="M126" i="25" s="1"/>
  <c r="F125" i="25"/>
  <c r="M125" i="25" s="1"/>
  <c r="F124" i="25"/>
  <c r="M124" i="25" s="1"/>
  <c r="F121" i="25"/>
  <c r="M121" i="25" s="1"/>
  <c r="F120" i="25"/>
  <c r="M120" i="25" s="1"/>
  <c r="F119" i="25"/>
  <c r="M119" i="25" s="1"/>
  <c r="F117" i="25"/>
  <c r="M117" i="25" s="1"/>
  <c r="F116" i="25"/>
  <c r="M116" i="25" s="1"/>
  <c r="F115" i="25"/>
  <c r="M115" i="25" s="1"/>
  <c r="F113" i="25"/>
  <c r="M113" i="25" s="1"/>
  <c r="F112" i="25"/>
  <c r="M112" i="25" s="1"/>
  <c r="F111" i="25"/>
  <c r="M111" i="25" s="1"/>
  <c r="F106" i="25"/>
  <c r="M106" i="25" s="1"/>
  <c r="F105" i="25"/>
  <c r="M105" i="25" s="1"/>
  <c r="F101" i="25"/>
  <c r="M101" i="25" s="1"/>
  <c r="F97" i="25"/>
  <c r="M97" i="25" s="1"/>
  <c r="F96" i="25"/>
  <c r="M96" i="25" s="1"/>
  <c r="F95" i="25"/>
  <c r="M95" i="25" s="1"/>
  <c r="F94" i="25"/>
  <c r="M94" i="25" s="1"/>
  <c r="F93" i="25"/>
  <c r="M93" i="25" s="1"/>
  <c r="F92" i="25"/>
  <c r="M92" i="25" s="1"/>
  <c r="F91" i="25"/>
  <c r="M91" i="25" s="1"/>
  <c r="F90" i="25"/>
  <c r="M90" i="25" s="1"/>
  <c r="F89" i="25"/>
  <c r="M89" i="25" s="1"/>
  <c r="F88" i="25"/>
  <c r="M88" i="25" s="1"/>
  <c r="F84" i="25"/>
  <c r="M84" i="25" s="1"/>
  <c r="F83" i="25"/>
  <c r="M83" i="25" s="1"/>
  <c r="F82" i="25"/>
  <c r="M82" i="25" s="1"/>
  <c r="F81" i="25"/>
  <c r="M81" i="25" s="1"/>
  <c r="F80" i="25"/>
  <c r="M80" i="25" s="1"/>
  <c r="F79" i="25"/>
  <c r="M79" i="25" s="1"/>
  <c r="F78" i="25"/>
  <c r="M78" i="25" s="1"/>
  <c r="F77" i="25"/>
  <c r="M77" i="25" s="1"/>
  <c r="F76" i="25"/>
  <c r="M76" i="25" s="1"/>
  <c r="F75" i="25"/>
  <c r="M75" i="25" s="1"/>
  <c r="F71" i="25"/>
  <c r="M71" i="25" s="1"/>
  <c r="F70" i="25"/>
  <c r="M70" i="25" s="1"/>
  <c r="F69" i="25"/>
  <c r="M69" i="25" s="1"/>
  <c r="F68" i="25"/>
  <c r="M68" i="25" s="1"/>
  <c r="F67" i="25"/>
  <c r="M67" i="25" s="1"/>
  <c r="F66" i="25"/>
  <c r="M66" i="25" s="1"/>
  <c r="F65" i="25"/>
  <c r="M65" i="25" s="1"/>
  <c r="F64" i="25"/>
  <c r="M64" i="25" s="1"/>
  <c r="F60" i="25"/>
  <c r="M60" i="25" s="1"/>
  <c r="F59" i="25"/>
  <c r="M59" i="25" s="1"/>
  <c r="F58" i="25"/>
  <c r="M58" i="25" s="1"/>
  <c r="F57" i="25"/>
  <c r="M57" i="25" s="1"/>
  <c r="F56" i="25"/>
  <c r="M56" i="25" s="1"/>
  <c r="F55" i="25"/>
  <c r="M55" i="25" s="1"/>
  <c r="F54" i="25"/>
  <c r="M54" i="25" s="1"/>
  <c r="F53" i="25"/>
  <c r="M53" i="25" s="1"/>
  <c r="F52" i="25"/>
  <c r="M52" i="25" s="1"/>
  <c r="F51" i="25"/>
  <c r="M51" i="25" s="1"/>
  <c r="F50" i="25"/>
  <c r="M50" i="25" s="1"/>
  <c r="M156" i="25" l="1"/>
  <c r="L63" i="5"/>
  <c r="L64" i="5" s="1"/>
  <c r="L65" i="5" s="1"/>
  <c r="M150" i="25"/>
  <c r="M107" i="25"/>
  <c r="M102" i="25"/>
  <c r="M72" i="25"/>
  <c r="M144" i="25"/>
  <c r="M165" i="25" s="1"/>
  <c r="M61" i="25"/>
  <c r="M85" i="25"/>
  <c r="M98" i="25"/>
  <c r="L68" i="10" l="1"/>
  <c r="L69" i="10" s="1"/>
  <c r="L70" i="10" s="1"/>
  <c r="M166" i="25"/>
  <c r="M164" i="25"/>
  <c r="M167" i="25" l="1"/>
  <c r="M168" i="25" s="1"/>
  <c r="M169" i="25" l="1"/>
  <c r="M170" i="25" s="1"/>
  <c r="M43" i="23" l="1"/>
  <c r="M44" i="23" s="1"/>
  <c r="M44" i="22"/>
  <c r="L55" i="18" l="1"/>
  <c r="L56" i="18" s="1"/>
  <c r="L57" i="18" s="1"/>
  <c r="L55" i="1"/>
  <c r="L56" i="1" s="1"/>
  <c r="M46" i="23"/>
  <c r="M45" i="23"/>
  <c r="M47" i="23" l="1"/>
  <c r="M43" i="22"/>
  <c r="M46" i="22" s="1"/>
  <c r="M47" i="22" l="1"/>
  <c r="M48"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9" authorId="0" shapeId="0" xr:uid="{9B32F6EC-7348-460E-BDA4-145CCE16D60A}">
      <text>
        <r>
          <rPr>
            <sz val="9"/>
            <color indexed="81"/>
            <rFont val="Tahoma"/>
            <family val="2"/>
          </rPr>
          <t>Please fill this column using numbers, indicating how many services do you need of each service.</t>
        </r>
      </text>
    </comment>
    <comment ref="B49" authorId="0" shapeId="0" xr:uid="{FB72D655-5AC5-4080-9F74-AAA2EDB7437A}">
      <text>
        <r>
          <rPr>
            <sz val="9"/>
            <color indexed="81"/>
            <rFont val="Tahoma"/>
            <family val="2"/>
          </rPr>
          <t>Please fill this column using numbers, indicating how many services do you need of each service.</t>
        </r>
      </text>
    </comment>
    <comment ref="C49" authorId="0" shapeId="0" xr:uid="{97BA1E40-8DCA-46AA-8FED-EA8E66E99E10}">
      <text>
        <r>
          <rPr>
            <sz val="9"/>
            <color indexed="81"/>
            <rFont val="Tahoma"/>
            <family val="2"/>
          </rPr>
          <t>Please fill this column using numbers, indicating how many services do you need of each service.</t>
        </r>
      </text>
    </comment>
    <comment ref="D49" authorId="0" shapeId="0" xr:uid="{59BFD2FF-B21D-4D5B-9F0F-6C2DFCCC7E90}">
      <text>
        <r>
          <rPr>
            <sz val="9"/>
            <color indexed="81"/>
            <rFont val="Tahoma"/>
            <family val="2"/>
          </rPr>
          <t>Please fill this column using numbers, indicating how many services do you need of each service.</t>
        </r>
      </text>
    </comment>
    <comment ref="E49" authorId="0" shapeId="0" xr:uid="{976CDB5E-C0C2-44D0-9737-B4E01E709683}">
      <text>
        <r>
          <rPr>
            <sz val="9"/>
            <color indexed="81"/>
            <rFont val="Tahoma"/>
            <family val="2"/>
          </rPr>
          <t>Please fill this column using numbers, indicating how many services do you need of each service.</t>
        </r>
      </text>
    </comment>
    <comment ref="A63" authorId="0" shapeId="0" xr:uid="{B5CFF879-1D5F-415D-8016-F2A179C20BF9}">
      <text>
        <r>
          <rPr>
            <sz val="9"/>
            <color indexed="81"/>
            <rFont val="Tahoma"/>
            <family val="2"/>
          </rPr>
          <t>Please fill this column using numbers, indicating how many services do you need of each service.</t>
        </r>
      </text>
    </comment>
    <comment ref="B63" authorId="0" shapeId="0" xr:uid="{75651A39-68F7-41F7-8B44-88EA42933466}">
      <text>
        <r>
          <rPr>
            <sz val="9"/>
            <color indexed="81"/>
            <rFont val="Tahoma"/>
            <family val="2"/>
          </rPr>
          <t>Please fill this column using numbers, indicating how many services do you need of each service.</t>
        </r>
      </text>
    </comment>
    <comment ref="C63" authorId="0" shapeId="0" xr:uid="{51032451-7439-4CBD-B629-AC919AEDB52D}">
      <text>
        <r>
          <rPr>
            <sz val="9"/>
            <color indexed="81"/>
            <rFont val="Tahoma"/>
            <family val="2"/>
          </rPr>
          <t>Please fill this column using numbers, indicating how many services do you need of each service.</t>
        </r>
      </text>
    </comment>
    <comment ref="D63" authorId="0" shapeId="0" xr:uid="{6FCDEB56-FE41-476C-82D1-3AED87EED5B2}">
      <text>
        <r>
          <rPr>
            <sz val="9"/>
            <color indexed="81"/>
            <rFont val="Tahoma"/>
            <family val="2"/>
          </rPr>
          <t>Please fill this column using numbers, indicating how many services do you need of each service.</t>
        </r>
      </text>
    </comment>
    <comment ref="E63" authorId="0" shapeId="0" xr:uid="{23379D19-B7DF-4F9B-BF99-FBCD079B3881}">
      <text>
        <r>
          <rPr>
            <sz val="9"/>
            <color indexed="81"/>
            <rFont val="Tahoma"/>
            <family val="2"/>
          </rPr>
          <t>Please fill this column using numbers, indicating how many services do you need of each service.</t>
        </r>
      </text>
    </comment>
    <comment ref="A74" authorId="0" shapeId="0" xr:uid="{33B22763-519B-4F90-A45C-48B24C0CB240}">
      <text>
        <r>
          <rPr>
            <sz val="9"/>
            <color indexed="81"/>
            <rFont val="Tahoma"/>
            <family val="2"/>
          </rPr>
          <t>Please fill this column using numbers, indicating how many services do you need of each service.</t>
        </r>
      </text>
    </comment>
    <comment ref="B74" authorId="0" shapeId="0" xr:uid="{CE2E07F9-4CE3-45F3-8046-EF625CC2BBAA}">
      <text>
        <r>
          <rPr>
            <sz val="9"/>
            <color indexed="81"/>
            <rFont val="Tahoma"/>
            <family val="2"/>
          </rPr>
          <t>Please fill this column using numbers, indicating how many services do you need of each service.</t>
        </r>
      </text>
    </comment>
    <comment ref="C74" authorId="0" shapeId="0" xr:uid="{9F080DA0-9EA7-4744-A166-C93BB460991F}">
      <text>
        <r>
          <rPr>
            <sz val="9"/>
            <color indexed="81"/>
            <rFont val="Tahoma"/>
            <family val="2"/>
          </rPr>
          <t>Please fill this column using numbers, indicating how many services do you need of each service.</t>
        </r>
      </text>
    </comment>
    <comment ref="D74" authorId="0" shapeId="0" xr:uid="{C2B857B3-E895-4D7F-B554-410666A62D64}">
      <text>
        <r>
          <rPr>
            <sz val="9"/>
            <color indexed="81"/>
            <rFont val="Tahoma"/>
            <family val="2"/>
          </rPr>
          <t>Please fill this column using numbers, indicating how many services do you need of each service.</t>
        </r>
      </text>
    </comment>
    <comment ref="E74" authorId="0" shapeId="0" xr:uid="{09B290BD-4AC2-4215-8EE6-81E84C10DEF5}">
      <text>
        <r>
          <rPr>
            <sz val="9"/>
            <color indexed="81"/>
            <rFont val="Tahoma"/>
            <family val="2"/>
          </rPr>
          <t>Please fill this column using numbers, indicating how many services do you need of each service.</t>
        </r>
      </text>
    </comment>
    <comment ref="A87" authorId="0" shapeId="0" xr:uid="{47D5E32E-AC7A-4C65-A295-1B7E7439D57A}">
      <text>
        <r>
          <rPr>
            <sz val="9"/>
            <color indexed="81"/>
            <rFont val="Tahoma"/>
            <family val="2"/>
          </rPr>
          <t>Please fill this column using numbers, indicating how many services do you need of each service.</t>
        </r>
      </text>
    </comment>
    <comment ref="B87" authorId="0" shapeId="0" xr:uid="{EFCCBFFE-4429-4318-BC87-0A1512D5006D}">
      <text>
        <r>
          <rPr>
            <sz val="9"/>
            <color indexed="81"/>
            <rFont val="Tahoma"/>
            <family val="2"/>
          </rPr>
          <t>Please fill this column using numbers, indicating how many services do you need of each service.</t>
        </r>
      </text>
    </comment>
    <comment ref="C87" authorId="0" shapeId="0" xr:uid="{C9C472EB-2D9F-4DCA-B370-059663F39DB4}">
      <text>
        <r>
          <rPr>
            <sz val="9"/>
            <color indexed="81"/>
            <rFont val="Tahoma"/>
            <family val="2"/>
          </rPr>
          <t>Please fill this column using numbers, indicating how many services do you need of each service.</t>
        </r>
      </text>
    </comment>
    <comment ref="D87" authorId="0" shapeId="0" xr:uid="{9E8FF1C9-EBF4-474B-B91E-5B9C26D2C729}">
      <text>
        <r>
          <rPr>
            <sz val="9"/>
            <color indexed="81"/>
            <rFont val="Tahoma"/>
            <family val="2"/>
          </rPr>
          <t>Please fill this column using numbers, indicating how many services do you need of each service.</t>
        </r>
      </text>
    </comment>
    <comment ref="E87" authorId="0" shapeId="0" xr:uid="{AE58F0E4-2217-4330-ABE0-7842EFC2DBA5}">
      <text>
        <r>
          <rPr>
            <sz val="9"/>
            <color indexed="81"/>
            <rFont val="Tahoma"/>
            <family val="2"/>
          </rPr>
          <t>Please fill this column using numbers, indicating how many services do you need of each service.</t>
        </r>
      </text>
    </comment>
    <comment ref="A100" authorId="0" shapeId="0" xr:uid="{36079CBA-5DAE-4A4C-A52A-06AF907BDEEB}">
      <text>
        <r>
          <rPr>
            <sz val="9"/>
            <color indexed="81"/>
            <rFont val="Tahoma"/>
            <family val="2"/>
          </rPr>
          <t>Please fill this column using numbers, indicating how many services do you need of each service.</t>
        </r>
      </text>
    </comment>
    <comment ref="B100" authorId="0" shapeId="0" xr:uid="{9C702D2C-2BB9-4626-8DBC-224E16654E05}">
      <text>
        <r>
          <rPr>
            <sz val="9"/>
            <color indexed="81"/>
            <rFont val="Tahoma"/>
            <family val="2"/>
          </rPr>
          <t>Please fill this column using numbers, indicating how many services do you need of each service.</t>
        </r>
      </text>
    </comment>
    <comment ref="C100" authorId="0" shapeId="0" xr:uid="{8AF60A05-9A75-4E35-B223-EBCEF0D8774C}">
      <text>
        <r>
          <rPr>
            <sz val="9"/>
            <color indexed="81"/>
            <rFont val="Tahoma"/>
            <family val="2"/>
          </rPr>
          <t>Please fill this column using numbers, indicating how many services do you need of each service.</t>
        </r>
      </text>
    </comment>
    <comment ref="D100" authorId="0" shapeId="0" xr:uid="{212F8A71-999A-4D75-95B8-EE254BC6BE9D}">
      <text>
        <r>
          <rPr>
            <sz val="9"/>
            <color indexed="81"/>
            <rFont val="Tahoma"/>
            <family val="2"/>
          </rPr>
          <t>Please fill this column using numbers, indicating how many services do you need of each service.</t>
        </r>
      </text>
    </comment>
    <comment ref="E100" authorId="0" shapeId="0" xr:uid="{E4E7F390-D6ED-42A5-9A44-ECAC6F82F43F}">
      <text>
        <r>
          <rPr>
            <sz val="9"/>
            <color indexed="81"/>
            <rFont val="Tahoma"/>
            <family val="2"/>
          </rPr>
          <t>Please fill this column using numbers, indicating how many services do you need of each service.</t>
        </r>
      </text>
    </comment>
    <comment ref="A104" authorId="0" shapeId="0" xr:uid="{0763F5B2-E002-40A9-9916-BCE3BE14B9E9}">
      <text>
        <r>
          <rPr>
            <sz val="9"/>
            <color indexed="81"/>
            <rFont val="Tahoma"/>
            <family val="2"/>
          </rPr>
          <t>Please fill this column using numbers, indicating how many services do you need of each service.</t>
        </r>
      </text>
    </comment>
    <comment ref="B104" authorId="0" shapeId="0" xr:uid="{178CF43F-3428-4F60-B2BB-80594ABCD743}">
      <text>
        <r>
          <rPr>
            <sz val="9"/>
            <color indexed="81"/>
            <rFont val="Tahoma"/>
            <family val="2"/>
          </rPr>
          <t>Please fill this column using numbers, indicating how many services do you need of each service.</t>
        </r>
      </text>
    </comment>
    <comment ref="C104" authorId="0" shapeId="0" xr:uid="{FE8C3760-01F9-406A-AB00-566EF946AEA1}">
      <text>
        <r>
          <rPr>
            <sz val="9"/>
            <color indexed="81"/>
            <rFont val="Tahoma"/>
            <family val="2"/>
          </rPr>
          <t>Please fill this column using numbers, indicating how many services do you need of each service.</t>
        </r>
      </text>
    </comment>
    <comment ref="D104" authorId="0" shapeId="0" xr:uid="{D331D3A5-55A8-40D5-AAFA-5F5F107EE20E}">
      <text>
        <r>
          <rPr>
            <sz val="9"/>
            <color indexed="81"/>
            <rFont val="Tahoma"/>
            <family val="2"/>
          </rPr>
          <t>Please fill this column using numbers, indicating how many services do you need of each service.</t>
        </r>
      </text>
    </comment>
    <comment ref="E104" authorId="0" shapeId="0" xr:uid="{B68BD9E6-2B89-40B6-AC0D-F169AB692013}">
      <text>
        <r>
          <rPr>
            <sz val="9"/>
            <color indexed="81"/>
            <rFont val="Tahoma"/>
            <family val="2"/>
          </rPr>
          <t>Please fill this column using numbers, indicating how many services do you need of each service.</t>
        </r>
      </text>
    </comment>
    <comment ref="A109" authorId="0" shapeId="0" xr:uid="{613A1637-6253-4C97-84E3-50D7133817C9}">
      <text>
        <r>
          <rPr>
            <sz val="9"/>
            <color indexed="81"/>
            <rFont val="Tahoma"/>
            <family val="2"/>
          </rPr>
          <t>Please fill this column using numbers, indicating how many services do you need of each service.</t>
        </r>
      </text>
    </comment>
    <comment ref="B109" authorId="0" shapeId="0" xr:uid="{1C731087-DCF6-434C-99BE-23715BAEF7CF}">
      <text>
        <r>
          <rPr>
            <sz val="9"/>
            <color indexed="81"/>
            <rFont val="Tahoma"/>
            <family val="2"/>
          </rPr>
          <t>Please fill this column using numbers, indicating how many services do you need of each service.</t>
        </r>
      </text>
    </comment>
    <comment ref="C109" authorId="0" shapeId="0" xr:uid="{59343B33-B509-4EE3-B4B4-B13AD00EFF5D}">
      <text>
        <r>
          <rPr>
            <sz val="9"/>
            <color indexed="81"/>
            <rFont val="Tahoma"/>
            <family val="2"/>
          </rPr>
          <t>Please fill this column using numbers, indicating how many services do you need of each service.</t>
        </r>
      </text>
    </comment>
    <comment ref="D109" authorId="0" shapeId="0" xr:uid="{2C54A1E6-ABC0-46F2-9786-81E2ED8DC4E7}">
      <text>
        <r>
          <rPr>
            <sz val="9"/>
            <color indexed="81"/>
            <rFont val="Tahoma"/>
            <family val="2"/>
          </rPr>
          <t>Please fill this column using numbers, indicating how many services do you need of each service.</t>
        </r>
      </text>
    </comment>
    <comment ref="E109" authorId="0" shapeId="0" xr:uid="{DDB62617-5D96-4399-9454-6CD524574334}">
      <text>
        <r>
          <rPr>
            <sz val="9"/>
            <color indexed="81"/>
            <rFont val="Tahoma"/>
            <family val="2"/>
          </rPr>
          <t>Please fill this column using numbers, indicating how many services do you need of each service.</t>
        </r>
      </text>
    </comment>
    <comment ref="A146" authorId="0" shapeId="0" xr:uid="{271B8E49-11A1-46BA-BBDC-02DB5907A276}">
      <text>
        <r>
          <rPr>
            <sz val="9"/>
            <color indexed="81"/>
            <rFont val="Tahoma"/>
            <family val="2"/>
          </rPr>
          <t>Please fill this column using numbers, indicating how many services do you need of each service.</t>
        </r>
      </text>
    </comment>
    <comment ref="B146" authorId="0" shapeId="0" xr:uid="{B86BC8E5-7CA7-4D33-A71B-B92C69DFC47D}">
      <text>
        <r>
          <rPr>
            <sz val="9"/>
            <color indexed="81"/>
            <rFont val="Tahoma"/>
            <family val="2"/>
          </rPr>
          <t>Please fill this column using numbers, indicating how many services do you need of each service.</t>
        </r>
      </text>
    </comment>
    <comment ref="C146" authorId="0" shapeId="0" xr:uid="{D3A6803F-4CC8-452F-906F-AC8D3A864CFF}">
      <text>
        <r>
          <rPr>
            <sz val="9"/>
            <color indexed="81"/>
            <rFont val="Tahoma"/>
            <family val="2"/>
          </rPr>
          <t>Please fill this column using numbers, indicating how many services do you need of each service.</t>
        </r>
      </text>
    </comment>
    <comment ref="D146" authorId="0" shapeId="0" xr:uid="{07E444C1-9139-4F3E-AD61-E8D84E56FFC1}">
      <text>
        <r>
          <rPr>
            <sz val="9"/>
            <color indexed="81"/>
            <rFont val="Tahoma"/>
            <family val="2"/>
          </rPr>
          <t>Please fill this column using numbers, indicating how many services do you need of each service.</t>
        </r>
      </text>
    </comment>
    <comment ref="E146" authorId="0" shapeId="0" xr:uid="{96066D16-8722-43D5-8B0B-ED3767A40FEF}">
      <text>
        <r>
          <rPr>
            <sz val="9"/>
            <color indexed="81"/>
            <rFont val="Tahoma"/>
            <family val="2"/>
          </rPr>
          <t>Please fill this column using numbers, indicating how many services do you need of each service.</t>
        </r>
      </text>
    </comment>
    <comment ref="A152" authorId="0" shapeId="0" xr:uid="{FE2EC650-D616-49DA-B9A1-7D191C30C73C}">
      <text>
        <r>
          <rPr>
            <sz val="9"/>
            <color indexed="81"/>
            <rFont val="Tahoma"/>
            <family val="2"/>
          </rPr>
          <t>Please fill this column using numbers, indicating how many services do you need of each service.</t>
        </r>
      </text>
    </comment>
    <comment ref="B152" authorId="0" shapeId="0" xr:uid="{60F4F0B2-82D9-421E-BD1D-94BBF241BA67}">
      <text>
        <r>
          <rPr>
            <sz val="9"/>
            <color indexed="81"/>
            <rFont val="Tahoma"/>
            <family val="2"/>
          </rPr>
          <t>Please fill this column using numbers, indicating how many services do you need of each service.</t>
        </r>
      </text>
    </comment>
    <comment ref="C152" authorId="0" shapeId="0" xr:uid="{715A2EAC-08BA-44E4-AC3F-6CB0B91A3E85}">
      <text>
        <r>
          <rPr>
            <sz val="9"/>
            <color indexed="81"/>
            <rFont val="Tahoma"/>
            <family val="2"/>
          </rPr>
          <t>Please fill this column using numbers, indicating how many services do you need of each service.</t>
        </r>
      </text>
    </comment>
    <comment ref="D152" authorId="0" shapeId="0" xr:uid="{C6173EEE-B280-4984-B259-26F3FACB0EA6}">
      <text>
        <r>
          <rPr>
            <sz val="9"/>
            <color indexed="81"/>
            <rFont val="Tahoma"/>
            <family val="2"/>
          </rPr>
          <t>Please fill this column using numbers, indicating how many services do you need of each service.</t>
        </r>
      </text>
    </comment>
    <comment ref="E152" authorId="0" shapeId="0" xr:uid="{44908436-81D9-4245-9DF8-0F5D1DBED0BB}">
      <text>
        <r>
          <rPr>
            <sz val="9"/>
            <color indexed="81"/>
            <rFont val="Tahoma"/>
            <family val="2"/>
          </rPr>
          <t>Please fill this column using numbers, indicating how many services do you need of each service.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3" authorId="0" shapeId="0" xr:uid="{736454FE-E997-43D6-8BEC-26C5CB5E0703}">
      <text>
        <r>
          <rPr>
            <sz val="9"/>
            <color indexed="81"/>
            <rFont val="Tahoma"/>
            <family val="2"/>
          </rPr>
          <t>Please fill under this column using numbers indicating the amount of times you need the service during this date.</t>
        </r>
      </text>
    </comment>
    <comment ref="B43" authorId="0" shapeId="0" xr:uid="{56C84C2F-398E-43F5-BF19-3E74760B3C47}">
      <text>
        <r>
          <rPr>
            <sz val="9"/>
            <color indexed="81"/>
            <rFont val="Tahoma"/>
            <family val="2"/>
          </rPr>
          <t>Please fill under this column using numbers indicating the amount of times you need the service during this date.</t>
        </r>
      </text>
    </comment>
    <comment ref="C43" authorId="0" shapeId="0" xr:uid="{1BE06357-47BC-476F-8F84-D69A82DEDC36}">
      <text>
        <r>
          <rPr>
            <sz val="9"/>
            <color indexed="81"/>
            <rFont val="Tahoma"/>
            <family val="2"/>
          </rPr>
          <t>Please fill under this column using numbers indicating the amount of times you need the service during this date.</t>
        </r>
      </text>
    </comment>
    <comment ref="D43" authorId="0" shapeId="0" xr:uid="{C87A10A6-732A-4D08-97C6-03AB8C86BE08}">
      <text>
        <r>
          <rPr>
            <sz val="9"/>
            <color indexed="81"/>
            <rFont val="Tahoma"/>
            <family val="2"/>
          </rPr>
          <t>Please fill under this column using numbers indicating the amount of times you need the service during this date.</t>
        </r>
      </text>
    </comment>
    <comment ref="E43" authorId="0" shapeId="0" xr:uid="{636E8D4A-BA5C-44E8-AE83-004AFBBBA254}">
      <text>
        <r>
          <rPr>
            <sz val="9"/>
            <color indexed="81"/>
            <rFont val="Tahoma"/>
            <family val="2"/>
          </rPr>
          <t>Please fill under this column using numbers indicating the amount of times you need the service during this date.</t>
        </r>
      </text>
    </comment>
    <comment ref="F43" authorId="0" shapeId="0" xr:uid="{07F6DBDB-037E-4074-B937-AFB8551B2B52}">
      <text>
        <r>
          <rPr>
            <sz val="9"/>
            <color indexed="81"/>
            <rFont val="Tahoma"/>
            <family val="2"/>
          </rPr>
          <t>Please indicate the total size of your booth, in meters.</t>
        </r>
      </text>
    </comment>
    <comment ref="A46" authorId="0" shapeId="0" xr:uid="{9F694B72-772A-4A07-AB04-CE286E81CBE6}">
      <text>
        <r>
          <rPr>
            <sz val="9"/>
            <color indexed="81"/>
            <rFont val="Tahoma"/>
            <family val="2"/>
          </rPr>
          <t>Please let us know if you have an specific hour you need the service, consider that someone must be in the booth while the service is provided. Services are provided early in the morning, before the show opens.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2" authorId="0" shapeId="0" xr:uid="{20962B2F-C3A7-49CA-AD26-E8EA1FBD97E5}">
      <text>
        <r>
          <rPr>
            <sz val="9"/>
            <color indexed="81"/>
            <rFont val="Tahoma"/>
            <family val="2"/>
          </rPr>
          <t>Please fill this column using numbers, indicating how many services do you need of each service.</t>
        </r>
      </text>
    </comment>
    <comment ref="B42" authorId="0" shapeId="0" xr:uid="{E7CE62C1-F4C3-4162-8D56-F89D65E90A6B}">
      <text>
        <r>
          <rPr>
            <sz val="9"/>
            <color indexed="81"/>
            <rFont val="Tahoma"/>
            <family val="2"/>
          </rPr>
          <t>Please fill this column using numbers, indicating how many services do you need of each service.</t>
        </r>
      </text>
    </comment>
    <comment ref="C42" authorId="0" shapeId="0" xr:uid="{C942729B-F1DB-439B-AF8C-FA12C50F3E3B}">
      <text>
        <r>
          <rPr>
            <sz val="9"/>
            <color indexed="81"/>
            <rFont val="Tahoma"/>
            <family val="2"/>
          </rPr>
          <t>Please fill this column using numbers, indicating how many services do you need of each service.</t>
        </r>
      </text>
    </comment>
    <comment ref="D42" authorId="0" shapeId="0" xr:uid="{5578EF1B-3854-42D9-B6BD-B65E3A6CFAED}">
      <text>
        <r>
          <rPr>
            <sz val="9"/>
            <color indexed="81"/>
            <rFont val="Tahoma"/>
            <family val="2"/>
          </rPr>
          <t>Please fill this column using numbers, indicating how many services do you need of each service.</t>
        </r>
      </text>
    </comment>
    <comment ref="E42" authorId="0" shapeId="0" xr:uid="{7842487F-34C4-46B0-B259-4EB05C284322}">
      <text>
        <r>
          <rPr>
            <sz val="9"/>
            <color indexed="81"/>
            <rFont val="Tahoma"/>
            <family val="2"/>
          </rPr>
          <t>Please fill this column using numbers, indicating how many services do you need of each service.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2" authorId="0" shapeId="0" xr:uid="{FECEB7F9-5892-4AA8-B52D-0C741C5C9CC6}">
      <text>
        <r>
          <rPr>
            <sz val="9"/>
            <color indexed="81"/>
            <rFont val="Tahoma"/>
            <family val="2"/>
          </rPr>
          <t>Please fill this column using numbers, indicating how many services do you need of each service.</t>
        </r>
      </text>
    </comment>
    <comment ref="B42" authorId="0" shapeId="0" xr:uid="{714712E2-468A-4193-B556-2C20EDCAB0B2}">
      <text>
        <r>
          <rPr>
            <sz val="9"/>
            <color indexed="81"/>
            <rFont val="Tahoma"/>
            <family val="2"/>
          </rPr>
          <t>Please fill this column using numbers, indicating how many services do you need of each service.</t>
        </r>
      </text>
    </comment>
    <comment ref="C42" authorId="0" shapeId="0" xr:uid="{6279C67F-3D60-4F1B-95A4-4E113FEA2E50}">
      <text>
        <r>
          <rPr>
            <sz val="9"/>
            <color indexed="81"/>
            <rFont val="Tahoma"/>
            <family val="2"/>
          </rPr>
          <t>Please fill this column using numbers, indicating how many services do you need of each service.</t>
        </r>
      </text>
    </comment>
    <comment ref="D42" authorId="0" shapeId="0" xr:uid="{CE80A490-4950-4073-874B-BBD56ADA45F4}">
      <text>
        <r>
          <rPr>
            <sz val="9"/>
            <color indexed="81"/>
            <rFont val="Tahoma"/>
            <family val="2"/>
          </rPr>
          <t>Please fill this column using numbers, indicating how many services do you need of each service.</t>
        </r>
      </text>
    </comment>
    <comment ref="E42" authorId="0" shapeId="0" xr:uid="{AE6194AB-E6DD-4DA4-81AB-C1DAD7272862}">
      <text>
        <r>
          <rPr>
            <sz val="9"/>
            <color indexed="81"/>
            <rFont val="Tahoma"/>
            <family val="2"/>
          </rPr>
          <t>Please fill this column using numbers, indicating how many services do you need of each service.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2" authorId="0" shapeId="0" xr:uid="{21D0B154-3829-4A08-9366-1CBE6F1E196E}">
      <text>
        <r>
          <rPr>
            <sz val="9"/>
            <color indexed="81"/>
            <rFont val="Tahoma"/>
            <family val="2"/>
          </rPr>
          <t>Please fill this column using numbers, indicating how many services do you need of each service.</t>
        </r>
      </text>
    </comment>
    <comment ref="B42" authorId="0" shapeId="0" xr:uid="{06FC373B-214F-40E4-8B92-23864264AA66}">
      <text>
        <r>
          <rPr>
            <sz val="9"/>
            <color indexed="81"/>
            <rFont val="Tahoma"/>
            <family val="2"/>
          </rPr>
          <t>Please fill this column using numbers, indicating how many services do you need of each service.</t>
        </r>
      </text>
    </comment>
    <comment ref="C42" authorId="0" shapeId="0" xr:uid="{3950C132-4247-4574-B442-F67EFC2CD071}">
      <text>
        <r>
          <rPr>
            <sz val="9"/>
            <color indexed="81"/>
            <rFont val="Tahoma"/>
            <family val="2"/>
          </rPr>
          <t>Please fill this column using numbers, indicating how many services do you need of each service.</t>
        </r>
      </text>
    </comment>
    <comment ref="D42" authorId="0" shapeId="0" xr:uid="{0EA62F5E-8724-43A4-BF49-A307C614BCD1}">
      <text>
        <r>
          <rPr>
            <sz val="9"/>
            <color indexed="81"/>
            <rFont val="Tahoma"/>
            <family val="2"/>
          </rPr>
          <t>Please fill this column using numbers, indicating how many services do you need of each service.</t>
        </r>
      </text>
    </comment>
    <comment ref="E42" authorId="0" shapeId="0" xr:uid="{C655A21F-ED3A-49A8-8F7F-12774DA69488}">
      <text>
        <r>
          <rPr>
            <sz val="9"/>
            <color indexed="81"/>
            <rFont val="Tahoma"/>
            <family val="2"/>
          </rPr>
          <t>Please fill this column using numbers, indicating how many services do you need of each service.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2" authorId="0" shapeId="0" xr:uid="{909773BB-4EAA-4182-9338-B621C5D6F6E3}">
      <text>
        <r>
          <rPr>
            <sz val="9"/>
            <color indexed="81"/>
            <rFont val="Tahoma"/>
            <family val="2"/>
          </rPr>
          <t>Please fill in this column using numbers, the amount of codes you need. Codes are for 1 device only, can't be shared.</t>
        </r>
      </text>
    </comment>
    <comment ref="B42" authorId="0" shapeId="0" xr:uid="{9D5BDC31-1983-4253-B20D-CD33677EC41C}">
      <text>
        <r>
          <rPr>
            <sz val="9"/>
            <color indexed="81"/>
            <rFont val="Tahoma"/>
            <family val="2"/>
          </rPr>
          <t>Please fill under this column using numbers, the amount of days you need the service.</t>
        </r>
      </text>
    </comment>
    <comment ref="A45" authorId="0" shapeId="0" xr:uid="{04991069-9D75-483F-876A-393E5E14B521}">
      <text>
        <r>
          <rPr>
            <sz val="9"/>
            <color indexed="81"/>
            <rFont val="Tahoma"/>
            <family val="2"/>
          </rPr>
          <t>Please fill under this column, with numbers, indicating the amount of services you requiere.</t>
        </r>
      </text>
    </comment>
    <comment ref="A51" authorId="0" shapeId="0" xr:uid="{E7F9D267-A825-409C-B4F5-C9FB8B544466}">
      <text>
        <r>
          <rPr>
            <sz val="9"/>
            <color indexed="81"/>
            <rFont val="Tahoma"/>
            <family val="2"/>
          </rPr>
          <t>Please fill under this column, with numbers, indicating the amount of services you requiere.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2" authorId="0" shapeId="0" xr:uid="{5FCDB4B7-30CF-4476-A3B6-A027C60708B1}">
      <text>
        <r>
          <rPr>
            <sz val="9"/>
            <color indexed="81"/>
            <rFont val="Tahoma"/>
            <family val="2"/>
          </rPr>
          <t>Please fill under this column, with numbers, indicating the amount of services you requiere.</t>
        </r>
      </text>
    </comment>
    <comment ref="A49" authorId="0" shapeId="0" xr:uid="{23A07E74-132B-4E23-A6AC-6888C30DA827}">
      <text>
        <r>
          <rPr>
            <sz val="9"/>
            <color indexed="81"/>
            <rFont val="Tahoma"/>
            <family val="2"/>
          </rPr>
          <t>Please fill under this column, with numbers, indicating the amount of services you requiere.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5" authorId="0" shapeId="0" xr:uid="{0CA0C6CF-7D70-4CDF-AD67-7EEEA5C5DDC1}">
      <text>
        <r>
          <rPr>
            <sz val="9"/>
            <color indexed="81"/>
            <rFont val="Tahoma"/>
            <family val="2"/>
          </rPr>
          <t>Please fill under this column, with numbers, indicating the amount of services you requiere.</t>
        </r>
      </text>
    </comment>
    <comment ref="A49" authorId="0" shapeId="0" xr:uid="{BDE9C1CA-E03B-4172-8387-9E5537DE86AF}">
      <text>
        <r>
          <rPr>
            <sz val="9"/>
            <color indexed="81"/>
            <rFont val="Tahoma"/>
            <family val="2"/>
          </rPr>
          <t>Please fill under this column, with numbers, indicating the amount of services you requiere.</t>
        </r>
      </text>
    </comment>
    <comment ref="A61" authorId="0" shapeId="0" xr:uid="{07E60E3F-8B65-4DC3-80D5-610B45DEA87E}">
      <text>
        <r>
          <rPr>
            <sz val="9"/>
            <color indexed="81"/>
            <rFont val="Tahoma"/>
            <family val="2"/>
          </rPr>
          <t>Please fill under this column, with numbers, indicating the amount of services you requiere.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2" authorId="0" shapeId="0" xr:uid="{0A38BDF7-61A9-4E08-A631-F20BE46EF16C}">
      <text>
        <r>
          <rPr>
            <sz val="9"/>
            <color indexed="81"/>
            <rFont val="Tahoma"/>
            <family val="2"/>
          </rPr>
          <t>Please fill under this column, with numbers, indicating the amount of services you requiere.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2" authorId="0" shapeId="0" xr:uid="{CF730F72-BD21-4E4C-8E96-9BB55DD917E7}">
      <text>
        <r>
          <rPr>
            <sz val="9"/>
            <color indexed="81"/>
            <rFont val="Tahoma"/>
            <family val="2"/>
          </rPr>
          <t>Please fill under this column, with numbers, indicating the amount of services you requiere.</t>
        </r>
      </text>
    </comment>
  </commentList>
</comments>
</file>

<file path=xl/sharedStrings.xml><?xml version="1.0" encoding="utf-8"?>
<sst xmlns="http://schemas.openxmlformats.org/spreadsheetml/2006/main" count="1184" uniqueCount="494">
  <si>
    <t>CELDA</t>
  </si>
  <si>
    <t>DATOS</t>
  </si>
  <si>
    <t>Evento</t>
  </si>
  <si>
    <t>IBTM 2026</t>
  </si>
  <si>
    <t>Fecha Evento</t>
  </si>
  <si>
    <t>August 19 - 20, 2026</t>
  </si>
  <si>
    <t>Fecha Límite</t>
  </si>
  <si>
    <t>Último día Transfer.</t>
  </si>
  <si>
    <t>Referencia</t>
  </si>
  <si>
    <t>Dia 1</t>
  </si>
  <si>
    <t>N/A</t>
  </si>
  <si>
    <t>Dia 2</t>
  </si>
  <si>
    <t>Dia 3</t>
  </si>
  <si>
    <t>Dia 4</t>
  </si>
  <si>
    <t>Dia 5</t>
  </si>
  <si>
    <t>FOOD &amp; BEVERAGES FORM</t>
  </si>
  <si>
    <t>Payment in full must accompany order form</t>
  </si>
  <si>
    <t xml:space="preserve">No outside food or drinks is allowed for own or third party consumption during the mounting phase, event and dismounting phase. </t>
  </si>
  <si>
    <t>Event Name:</t>
  </si>
  <si>
    <t>Event Dates:</t>
  </si>
  <si>
    <t>Services and Food &amp; Beverages Items received during Event Setup, are subject to availlability</t>
  </si>
  <si>
    <t>GENERAL CUSTOMER INFORMATION</t>
  </si>
  <si>
    <t>Booth Name</t>
  </si>
  <si>
    <t>BOOTH NUMBER</t>
  </si>
  <si>
    <t>Company Name</t>
  </si>
  <si>
    <t>Address 1</t>
  </si>
  <si>
    <t>Address 2</t>
  </si>
  <si>
    <t>Z.C</t>
  </si>
  <si>
    <t>City</t>
  </si>
  <si>
    <t>Tax ID/ VAT number/EIN</t>
  </si>
  <si>
    <t>State</t>
  </si>
  <si>
    <t>Country</t>
  </si>
  <si>
    <t>Phone Number</t>
  </si>
  <si>
    <t>E-mail:</t>
  </si>
  <si>
    <t>On site contact</t>
  </si>
  <si>
    <t>PAYMENT METHOD</t>
  </si>
  <si>
    <t>BANK:</t>
  </si>
  <si>
    <t>CITIBANK NA    ACCOUNT: 36314909</t>
  </si>
  <si>
    <t>Beneficiary:</t>
  </si>
  <si>
    <t>REPRESENTACIONES DE EXPOSICIONES MEXICO SA DE CV</t>
  </si>
  <si>
    <t>SWIFT CODE</t>
  </si>
  <si>
    <t>CITIUS33</t>
  </si>
  <si>
    <t>Deadline to pay via Wire Trasfer:</t>
  </si>
  <si>
    <t>ABA</t>
  </si>
  <si>
    <t>21000089</t>
  </si>
  <si>
    <t>Pay with Credit/ Debit Card (remote charge)</t>
  </si>
  <si>
    <t>Fill it only if your payment method is by credit/debit card</t>
  </si>
  <si>
    <t xml:space="preserve">Representaciones de Exposiciones México, S.A. De C.V. </t>
  </si>
  <si>
    <t>Card Number</t>
  </si>
  <si>
    <t>Card Type</t>
  </si>
  <si>
    <t>I here by authorize charging any unpaid balance to my credit card</t>
  </si>
  <si>
    <t>AMEX</t>
  </si>
  <si>
    <t>Seg. Code:</t>
  </si>
  <si>
    <t>VISA</t>
  </si>
  <si>
    <t>MASTERCARD</t>
  </si>
  <si>
    <t>Expiration Date:</t>
  </si>
  <si>
    <t>Printed Name of Card  Holder</t>
  </si>
  <si>
    <t>Please be sure to include the complete information on your credit card. The charge will be done in Mexican Currency, and your bank statement will reflect the exchange rate applied at the time of the transaction; therefore prices may vary at the end.</t>
  </si>
  <si>
    <t>Card Holder's Signature / I hereby authorize used of my finacial data.</t>
  </si>
  <si>
    <t>NOTICE OF PRIVACY</t>
  </si>
  <si>
    <t>"Representaciones de Exposiciones México, SA de CV, at Avenida Conscripto numero 311, Colonia Lomas de Sotelo, C.P. 11200, Delegacion Miguel Hidalgo in Mexico City, will use your personal data collected here to provide the services required by you and To comply with obligations contracted by our clients For more information about the treatment and rights that can be enforced, you can access the full Privacy Notice at https://centrobanamex.mx/aviso-de-privacidad/"</t>
  </si>
  <si>
    <t>DELIVERY TIME</t>
  </si>
  <si>
    <t>Please indicate the time service must be delivered:</t>
  </si>
  <si>
    <t>FOOD BOOTH SERVICE</t>
  </si>
  <si>
    <t>TO MANTAIN FOOD QUALITY PLEASE DO NOT EXPOSE THEM MORE THAN 4 HRS IN YOUR BOOTH</t>
  </si>
  <si>
    <t>DATES</t>
  </si>
  <si>
    <t>A FRESH START</t>
  </si>
  <si>
    <t>Total</t>
  </si>
  <si>
    <t>ITEM DESCRIPTION</t>
  </si>
  <si>
    <t>PORTION or SERVING SIZE</t>
  </si>
  <si>
    <t>Item Price without taxes</t>
  </si>
  <si>
    <t>Total Price without taxes</t>
  </si>
  <si>
    <t xml:space="preserve">Sliced fresh fruit tray  (Pineapple, 2 types of melons and papaya)     </t>
  </si>
  <si>
    <t>10 pieces</t>
  </si>
  <si>
    <t>Seasonal whole fruit basket  (apples, pears, plums, bananas, grapes)</t>
  </si>
  <si>
    <t>20 pieces</t>
  </si>
  <si>
    <t>Assorted Homemade Danish Pastries Basket</t>
  </si>
  <si>
    <t>Assorted Homemade Cookies</t>
  </si>
  <si>
    <t>80 pieces</t>
  </si>
  <si>
    <t>Gourmet Cookies Selecion</t>
  </si>
  <si>
    <t>40 pieces</t>
  </si>
  <si>
    <t>Regular or decaffeinated Coffee Thermo</t>
  </si>
  <si>
    <t>15 cups</t>
  </si>
  <si>
    <t>56 cups</t>
  </si>
  <si>
    <t>100 cups</t>
  </si>
  <si>
    <t>Dolce Gusto with 30 pieces</t>
  </si>
  <si>
    <t>30 pieces</t>
  </si>
  <si>
    <t>Nespresso with 30 pieces</t>
  </si>
  <si>
    <t>Paq with 20 pieces of Nespresso or Dolce Gusto caps.</t>
  </si>
  <si>
    <t>Subtotal</t>
  </si>
  <si>
    <t>SPECIAL PACKAGES</t>
  </si>
  <si>
    <t>Packages No. 1: Mineral Water (5), Soft Drinks (5), 1 Regular Coffee Thermo (15 cups), 1 Gourmet Cookies Selecion (40 pcs), 1 Fresh Juice Pitcher</t>
  </si>
  <si>
    <t>Packages No. 2: Mineral Water (5), Soft Drinks (5), 1 Regular Coffee Thermo (15 cups), Donuts (5)</t>
  </si>
  <si>
    <t>Packages No. 3: Mineral Water (10), Soft Drinks (10), 1 Mexican Dry Snack mix (peanuts, Nugget seeds, spicy Chickpeas) (1Kg), 1 Wine Corkage service (includes ice and wine glasses), 1 Assorted Candies Bowl (700 grs)</t>
  </si>
  <si>
    <t>Packages No. 4: 1 Regular Coffee Thermo (15 cups), Mineral Water (10), Soft Drinks (10), 1 Vegetables sticks Bowl   (Cucumber, Carrot and  jicama with dip) for 8 pax,  1 Peanuts Bowl 1 KG (japanese, salted and spacy), 1 Mini french Pastry  Tray  (40 grs per piece)</t>
  </si>
  <si>
    <t>Packages No. 5: 1 Regular Coffee Thermo (15 cups), Mineral Water (15), Soft Drinks (15), 1 Goat Cheese with Oregano Mini Ciabatta Tray (20 pieces), 1 Mexican Dry Snack mix    (peanuts, Nugget seeds, spicy Chickpeas) (1Kg), 1 Assorted Candies Bowl (700 grs)</t>
  </si>
  <si>
    <t>Packages No. 6: Mineral Water (10), Soft Drinks (10), 1 American style Cold Cuts Tray (includes 5 varieties: York Ham, Turkey Breast, Turkey Ham, Salami, Pastrami with sliced bread) 2.450 kgs, 1 Liquor corkage service (includes per bottle 8 soft drinks, ice and glassware), 1 Vegetables sticks Bowl   (Cucumber, Carrot and  jicama with dip) for 8 pax</t>
  </si>
  <si>
    <t>Packages No. 7: Mineral Water (20), Soft Drinks (20), 1 Goat Cheese with Oregano Mini Ciabatta Tray (20 pieces), 1 Liquor corkage service (includes per bottle 8 soft drinks, ice and glassware), 1 Assorted Mini sandwiches Tray (3 chef's choices) 21 pieces, 1 Vegetables sticks Bowl   (Cucumber, Carrot and  jicama with dip) for 8 pax, 1 Wine Corkage service (includes ice and wine glasses), 1 Assorted Candies Bowl (700 grams)</t>
  </si>
  <si>
    <t>Packages No. 8: 1 Regular Coffee Thermo (15 cups), Mineral Water (15), Soft Drinks (15), 1 Assorted Finger Sandwiches Tray (28 pieces), 1 Mexican Dry Snack mix    (peanuts, Nugget seeds, spicy Chickpeas) (1Kg), 1 Wine Corkage service (includes ice and wine glasses), 1 Ham and Turkey breast in cubes (500 grams)</t>
  </si>
  <si>
    <t>SANDWICH PLATTERS</t>
  </si>
  <si>
    <t>Ham and Cheese  Finger Sandwiches Tray</t>
  </si>
  <si>
    <t>28 pieces</t>
  </si>
  <si>
    <t xml:space="preserve">Tuna Fish salad Finger Sandwiches Tray </t>
  </si>
  <si>
    <t>Surimi salad Finger Sandwiches Tray</t>
  </si>
  <si>
    <t>Turkey Breast and Cheese Finger Sandwiches Tray</t>
  </si>
  <si>
    <t>Assorted Finger Sandwiches Tray</t>
  </si>
  <si>
    <t>Goat Cheese with Oregano Mini Ciabatta Tray</t>
  </si>
  <si>
    <t>Serrano ham  Mini Focaccia Tray</t>
  </si>
  <si>
    <t>Tuna salad with Diced olives  in  bread roll  Tray</t>
  </si>
  <si>
    <t>Mustard Chicken Salad in Telera bread Tray</t>
  </si>
  <si>
    <t>Assorted Mini sandwiches Tray (3 chef's choices: goat cheese with oregano mini ciabatta, mostar chicken salad in telera bread, tuna salad with diced olivs in bread)</t>
  </si>
  <si>
    <t>21 pieces</t>
  </si>
  <si>
    <t>FECHAS</t>
  </si>
  <si>
    <t>SNACKS</t>
  </si>
  <si>
    <t xml:space="preserve">Vegetables sticks (Cucumber, Carrot and  jicama with dip) </t>
  </si>
  <si>
    <t>Bowl</t>
  </si>
  <si>
    <t>Homemade Popcorns Bowl, lime and Picante valentina's sauce</t>
  </si>
  <si>
    <t>Potatoes chips Tray, Lemon and Picante Valentina's sauce</t>
  </si>
  <si>
    <t>Mexican Dry Snack mix    (peanuts, Nugget seeds, spicy Chickpeas)</t>
  </si>
  <si>
    <t>Pop Corn Machine with 500 orders</t>
  </si>
  <si>
    <t>500 pcs</t>
  </si>
  <si>
    <t>Refill 500 orders Pop Corn</t>
  </si>
  <si>
    <t>Premium Dry Snacks (Mix of almonds, pistachio, Cashew nuts and pecans)</t>
  </si>
  <si>
    <t>Ham and Turkey breast in cubes</t>
  </si>
  <si>
    <t>500 Grs</t>
  </si>
  <si>
    <t>Cheese and cold cuts in cubes</t>
  </si>
  <si>
    <t>Cheese in cubes (Manchego type and Panela)</t>
  </si>
  <si>
    <t xml:space="preserve">COLD HORS D'OEUVRES </t>
  </si>
  <si>
    <t>Mixed Cold Hors d'oeuvres (plese verify the selection included at the bottom of this page).</t>
  </si>
  <si>
    <t>Total 50 pieces</t>
  </si>
  <si>
    <t>SWEETS</t>
  </si>
  <si>
    <t>Assorted candies bowl</t>
  </si>
  <si>
    <t>700 Grs</t>
  </si>
  <si>
    <t>Mini french Pastry  Tray  (40 grs per piece)</t>
  </si>
  <si>
    <t>BEVERAGES</t>
  </si>
  <si>
    <t>WHITE WINE</t>
  </si>
  <si>
    <t>Blanc de Blancs (Pedro Domecq)</t>
  </si>
  <si>
    <t>Bottle</t>
  </si>
  <si>
    <t>Chenin Blanc (LA Cetto)</t>
  </si>
  <si>
    <t>Concha y Toro</t>
  </si>
  <si>
    <t>RED WINE</t>
  </si>
  <si>
    <t>Cabernet Sauvignon (LA Cetto)</t>
  </si>
  <si>
    <t>Cabernet Sauvignon Monte Xanic</t>
  </si>
  <si>
    <t>Whisky</t>
  </si>
  <si>
    <t>William Lawson´s 5 years</t>
  </si>
  <si>
    <t>3/4 Lt Bottle</t>
  </si>
  <si>
    <t>Johnnie Walker Red Label</t>
  </si>
  <si>
    <t>Johnnie Walker Black Label</t>
  </si>
  <si>
    <t>J&amp;B</t>
  </si>
  <si>
    <t>Rum and Brandy</t>
  </si>
  <si>
    <t xml:space="preserve">Rum Bacardi White </t>
  </si>
  <si>
    <t>Rum Bacardi Añejo</t>
  </si>
  <si>
    <t>Rum Appleton Gold</t>
  </si>
  <si>
    <t>Brandy Torres 10</t>
  </si>
  <si>
    <t>Cognac</t>
  </si>
  <si>
    <t>Martell Medallon V.S.O.P.</t>
  </si>
  <si>
    <t xml:space="preserve">Vodka </t>
  </si>
  <si>
    <t>Smirnoff</t>
  </si>
  <si>
    <t>botella 3/4  Lt</t>
  </si>
  <si>
    <t xml:space="preserve">Wyborowa </t>
  </si>
  <si>
    <t>Absolut Azul</t>
  </si>
  <si>
    <t xml:space="preserve">Tequila </t>
  </si>
  <si>
    <t xml:space="preserve">Jimador </t>
  </si>
  <si>
    <t xml:space="preserve">Herradura Reposado </t>
  </si>
  <si>
    <t xml:space="preserve">Don Julio Blanco </t>
  </si>
  <si>
    <t>Beer</t>
  </si>
  <si>
    <t>Beer 12 Pack (Corona / Modelo)</t>
  </si>
  <si>
    <t>30-liter craft beer keg, includes serving taps, cooling module and serving staff for 5 hours.</t>
  </si>
  <si>
    <t>NON ALCOHOLIC BEVERAGES</t>
  </si>
  <si>
    <t>Soft Drinks 12 Pack  (coke,  diet coke ,Apple, sprite, sprite 0, freska, sparkling water) - 12 cans, 600ml</t>
  </si>
  <si>
    <t>Water bottles 12 Pack (No gas, 600ml)</t>
  </si>
  <si>
    <t>SERVICE STAFF</t>
  </si>
  <si>
    <t>Waiter (service in your booth during 8 hrs)</t>
  </si>
  <si>
    <t>Waiter (service in your booth during 7 hrs)</t>
  </si>
  <si>
    <t>Waiter (service in your booth during 4 hrs)</t>
  </si>
  <si>
    <t>CORKAGE FEES</t>
  </si>
  <si>
    <t>Liquor corkage service (includes per bottle 8 soft drinks, ice and glassware)</t>
  </si>
  <si>
    <t>Wine corkage service (includes ice and wine glasses)</t>
  </si>
  <si>
    <t>1 Kilogram of ice cubes</t>
  </si>
  <si>
    <t>Please indicate the time services must be delivered (please detail):</t>
  </si>
  <si>
    <t>Prices subject to 15% service charges &amp; 16% Vat</t>
  </si>
  <si>
    <t>Food Subtotal</t>
  </si>
  <si>
    <t>If the exchange rate rises to $ 21.00 pesos, prices are subject to change</t>
  </si>
  <si>
    <t xml:space="preserve">Beverages Subtotal </t>
  </si>
  <si>
    <t xml:space="preserve">Others Subtotal </t>
  </si>
  <si>
    <t xml:space="preserve">NOTE: Orders received the same day of service will be subject to availability. </t>
  </si>
  <si>
    <t xml:space="preserve">General SubTotal </t>
  </si>
  <si>
    <t>15% Service charge</t>
  </si>
  <si>
    <t>16% VAT</t>
  </si>
  <si>
    <t>GRAND TOTAL</t>
  </si>
  <si>
    <t xml:space="preserve">Mixed COLD HORS D'OEUVRES </t>
  </si>
  <si>
    <t>Pistacchio crust  topped w/Feta Cheese an Onion Marinated</t>
  </si>
  <si>
    <t>Fresh Salmon Tartar</t>
  </si>
  <si>
    <t>Turkey Breast Roll Filled w/ Paprika Cheese</t>
  </si>
  <si>
    <t>Roast beef and Caper Toast</t>
  </si>
  <si>
    <t>Fried Camembert Breaded with Almond</t>
  </si>
  <si>
    <t>Toast w/ Shrimp w/ Chilli Garlic Butter</t>
  </si>
  <si>
    <t>Little Bun Filled Roquefort, Pear and Pecan</t>
  </si>
  <si>
    <t>Toast w/ Serrano ham &amp; Pear</t>
  </si>
  <si>
    <t>Crispy Gyosa stuffed w/ Veggie &amp; Meat</t>
  </si>
  <si>
    <t>Toasted Tuna Fish Panini</t>
  </si>
  <si>
    <t>Costrini Bread w/ Muchroom and Smoked Tuna</t>
  </si>
  <si>
    <t>Prosciutto w/ Melon Pearl</t>
  </si>
  <si>
    <t>Note: The Hors d 'Oeuvre Order Include the 10 variety (It could be different)</t>
  </si>
  <si>
    <t>Please send this form and payment proof (official bank document) to:</t>
  </si>
  <si>
    <t>adicionales-CCB@ocesa.mx</t>
  </si>
  <si>
    <t>FOOD AT YOUR BOOTH</t>
  </si>
  <si>
    <t>Pre sale - Services and Food &amp; Beverages Items received during Event Setup, are subject to availlability</t>
  </si>
  <si>
    <t>Z.C.</t>
  </si>
  <si>
    <t>Fill this section only if your payment method is by credit/debit card</t>
  </si>
  <si>
    <t>SERVICE</t>
  </si>
  <si>
    <t>EXHIBITOR FOOD AT YOUR STANDS</t>
  </si>
  <si>
    <t>Order</t>
  </si>
  <si>
    <t xml:space="preserve">Item Price without taxes  </t>
  </si>
  <si>
    <t>Total Price</t>
  </si>
  <si>
    <t>Soup, main Course with rice and beans, tortillas and glass of water</t>
  </si>
  <si>
    <t>1 persona</t>
  </si>
  <si>
    <t>Check availability with Additional Services before making your Payment</t>
  </si>
  <si>
    <t>SubTotal</t>
  </si>
  <si>
    <t>15% Service</t>
  </si>
  <si>
    <t>If the exchange rises to $ 21.00 pesos, prices are subject to change</t>
  </si>
  <si>
    <t>TOTAL AMOUNT</t>
  </si>
  <si>
    <t>PLEASE INDICATE THE REQUESTED DELIVERY TIME FOR EACH DAY, YOU CAN PROVIDE UP TO THREE DIFFERENT TIMES FOR EACH DAY:</t>
  </si>
  <si>
    <t>Please send this form and payment proof (Official bank document) to:</t>
  </si>
  <si>
    <t>FAST FOOD COUPONS FORM</t>
  </si>
  <si>
    <t>PRE SALE ONLY - Services and Food &amp; Beverages Items received during Event Setup, are subject to availlability</t>
  </si>
  <si>
    <t>BOOTH  NUMBER</t>
  </si>
  <si>
    <t>Código Seg.:</t>
  </si>
  <si>
    <t>FAST FOOD COUPONS</t>
  </si>
  <si>
    <t>FAST FOOD  TICKETS FOR SELFSERVICE</t>
  </si>
  <si>
    <t>Qtty.</t>
  </si>
  <si>
    <t xml:space="preserve">Item Price without taxes    </t>
  </si>
  <si>
    <r>
      <rPr>
        <b/>
        <sz val="9"/>
        <rFont val="Arial"/>
        <family val="2"/>
      </rPr>
      <t>Includes one of the following options:</t>
    </r>
    <r>
      <rPr>
        <sz val="9"/>
        <rFont val="Arial"/>
        <family val="2"/>
      </rPr>
      <t xml:space="preserve"> Cheeseburger or Four cheese torta or Baguette Club or Ham and Cheese Croissant or Tuna Sandwich or Turkey Ham Sandwich or Ciabatta Cold Cuts.
</t>
    </r>
    <r>
      <rPr>
        <b/>
        <sz val="9"/>
        <rFont val="Arial"/>
        <family val="2"/>
      </rPr>
      <t>Also Includes</t>
    </r>
    <r>
      <rPr>
        <sz val="9"/>
        <rFont val="Arial"/>
        <family val="2"/>
      </rPr>
      <t>: One bag of potato chips and One soft drink</t>
    </r>
  </si>
  <si>
    <t>1 order</t>
  </si>
  <si>
    <t>Delis Café : Ham and Cheese Croissant or Tuna Sandwich or Turkey Ham Sandwich or Ciabatta Cold Cuts, Potato Chips and 1 soft drink</t>
  </si>
  <si>
    <t>1 person</t>
  </si>
  <si>
    <t>If the exchange rate rises above $ 21.00 pesos per dollar, prices are subject to change.</t>
  </si>
  <si>
    <t>Prices subject to 16% VAT</t>
  </si>
  <si>
    <t>Please collect the coupons at the In House Services Office (Exhibition floor level between Hall B and C main entrance ). If you do not pick them up, there is no refund.</t>
  </si>
  <si>
    <t>BUFFET COUPONS FORM</t>
  </si>
  <si>
    <t>CITIBANK NA</t>
  </si>
  <si>
    <r>
      <rPr>
        <b/>
        <sz val="9"/>
        <rFont val="Arial"/>
        <family val="2"/>
      </rPr>
      <t>ACCOUNT:</t>
    </r>
    <r>
      <rPr>
        <sz val="9"/>
        <rFont val="Arial"/>
        <family val="2"/>
      </rPr>
      <t xml:space="preserve"> 36314909</t>
    </r>
  </si>
  <si>
    <t>BUFFET COUPONS</t>
  </si>
  <si>
    <t>SERVICIE</t>
  </si>
  <si>
    <t>Buffet Tickets</t>
  </si>
  <si>
    <r>
      <t xml:space="preserve">Short Buffet presale, includes 1 soft drink. </t>
    </r>
    <r>
      <rPr>
        <b/>
        <sz val="9"/>
        <color rgb="FFFF0000"/>
        <rFont val="Arial"/>
        <family val="2"/>
      </rPr>
      <t>(To use only in buffets located inside exhibition halls or main corridor)</t>
    </r>
    <r>
      <rPr>
        <sz val="9"/>
        <rFont val="Arial"/>
        <family val="2"/>
      </rPr>
      <t>.</t>
    </r>
  </si>
  <si>
    <r>
      <t xml:space="preserve">Galerí Buffet presale, includes 1 soft drink or 1 glass of wine. </t>
    </r>
    <r>
      <rPr>
        <b/>
        <sz val="9"/>
        <color rgb="FFFF0000"/>
        <rFont val="Arial"/>
        <family val="2"/>
      </rPr>
      <t>(To use only in the buffet located inside Galerí restaurant).</t>
    </r>
  </si>
  <si>
    <t>Prices subject to 16% Vat or change</t>
  </si>
  <si>
    <t>It will be necessary to collect the coupons the at the In House Services Office (Exhibition floor level between Hall B and C main entrance ). If you do not pick them up, there is no refund.</t>
  </si>
  <si>
    <t>IT Services Form</t>
  </si>
  <si>
    <t>Request during Event Setup, are subject to availlability</t>
  </si>
  <si>
    <t>Deadline for early bird prices (in applicable services):</t>
  </si>
  <si>
    <t xml:space="preserve">CITIBANK NA   </t>
  </si>
  <si>
    <t xml:space="preserve"> ACCOUNT: </t>
  </si>
  <si>
    <t>WIFI CODES</t>
  </si>
  <si>
    <t>Quantity</t>
  </si>
  <si>
    <t>Days</t>
  </si>
  <si>
    <t>RATE</t>
  </si>
  <si>
    <t>TOTAL</t>
  </si>
  <si>
    <t xml:space="preserve">20Mbps broadband access code to the Centro Banamex WI-FI service, price is charged per device per day. </t>
  </si>
  <si>
    <t>INTERNET (WiFi / Cable)</t>
  </si>
  <si>
    <t>20MB // Dedicated Internet // WiFi or a cable service. Price per event</t>
  </si>
  <si>
    <t>30MB // Dedicated Internet // WiFi or a cable service. Price per event</t>
  </si>
  <si>
    <t>50MB // Dedicated Internet // A single cable is delivered. Price per event</t>
  </si>
  <si>
    <t>100MB // Dedicated Internet // A single cable is delivered. Price per event</t>
  </si>
  <si>
    <t>Other I.T. services</t>
  </si>
  <si>
    <t>Rate before dealine</t>
  </si>
  <si>
    <t>Rate after deadline</t>
  </si>
  <si>
    <t>Public IP Address, subject to availability. Requires an Internet service. Maximun 5 days.</t>
  </si>
  <si>
    <t>Network node (No internet access)</t>
  </si>
  <si>
    <t>WiFi access codes must be collected at the In House Services Office, located at exhibition level between Hall B and Hall C. There is no refund for not collected codes.</t>
  </si>
  <si>
    <t>VAT (16%)</t>
  </si>
  <si>
    <t xml:space="preserve"> In case you need an internet service over 100MB please send us an email to adicionales-ccb@ocesa.mx</t>
  </si>
  <si>
    <t>TERMS AND CONDITIONS</t>
  </si>
  <si>
    <t>A.- The price of the service covers the event no longer than 5 days or per day (according to each service). The charge will be done in Mexican Pesos.</t>
  </si>
  <si>
    <t>B.- For WiFi solution you indicate the net name and the password (you must give us the information at In House Service Office).</t>
  </si>
  <si>
    <t>C.-  For a internet by cable one single cable is delivered (RJ45).</t>
  </si>
  <si>
    <t xml:space="preserve">D.- Full payment is required  to install any service requested to Centro Banamex. </t>
  </si>
  <si>
    <t>F.- Services requested during set-up &amp; show will be accepted and installed upon availability. Minimum 8hours.</t>
  </si>
  <si>
    <t>G.- Orders placed on-site will be subject to availability.100% of the cost will be charged for relocation.</t>
  </si>
  <si>
    <t>H.- All the devices and material used for installation and service purposes are property of the Centro Banamex, therefore all the prices are on a rental basis.</t>
  </si>
  <si>
    <t>I.-  All cancellations must be sent in writting to adicionales-CCB@ocesa.mx 72 hours prior to the start of the show's assembly (move-in).  Any request o relocate or cancel a services less that 72 hours prior to the show's first move-in day or after services have been installed will not be refund.</t>
  </si>
  <si>
    <t>J.- The cost of  the internet by cable includes a cable with RJ 45 plug.</t>
  </si>
  <si>
    <t>K.- If you require open ports, please contact  adicionales-CCB@ocesa.mx before ordering to confirm the correct service that need to be ordered.</t>
  </si>
  <si>
    <t>L. All services already installed not wil be refund.</t>
  </si>
  <si>
    <t>M.- For wifi codes it will be necessary to collect the at the In House Services Office, If you do not pick them up, there is no refund.</t>
  </si>
  <si>
    <t>N.- All WiFi services are delivered with access for twenty users. If you require more users, please request it at the In House Services office.</t>
  </si>
  <si>
    <t>O.- Once the service is delivered, the applicant is responsible for the care and protection of the wired services, so in the event that they result in damage during assembly, event or disassembly, the applicant must pay the amount of the damage before the service is restored.</t>
  </si>
  <si>
    <t>BY FILLING AND SUBMITTING THIS FORM, THE APPLICANT ACCEPTS THE INDICATED TERMS OF SERVICE IN FULL.</t>
  </si>
  <si>
    <t>IMPORTANT NOTICE: The Wi-Fi service will be provided in one device exclusively, regardless the amount of days paid. The device in which the service is provided can´t be changed once it’s set up. Centro Banamex’ network is optimized or those devices using the 5 Ghz. frequency, although devices in the 2.4 Ghz. frequency (devices released before 2017) may connect to the network, they might present connection errors, limited connection, or low speed while browsing, downloading or uploading files. Centro Banamex can’t be held responsible for this errors. 
NO REFUNDS NOR CHANGES APPLY FOR THIS SERVICE.</t>
  </si>
  <si>
    <t>ADICIONALES2025</t>
  </si>
  <si>
    <t>AIR, WATER &amp; DRAIN SERVICE ORDER FORM</t>
  </si>
  <si>
    <t>Payment in full must  accompany order form</t>
  </si>
  <si>
    <t xml:space="preserve"> Services requested during set-up &amp; show will be accepted and installed upon availability. Response time 12 hours.</t>
  </si>
  <si>
    <t>ACCOUNT:</t>
  </si>
  <si>
    <t>HYDRAULIC SERVICES</t>
  </si>
  <si>
    <t xml:space="preserve"> Before deadline</t>
  </si>
  <si>
    <t>After deadline</t>
  </si>
  <si>
    <t>AMOUNT</t>
  </si>
  <si>
    <t>1/2" Water outlet (includes valve and up to 5 meters of hose)</t>
  </si>
  <si>
    <t>2" Drain outlet (includes up to 5 meters of hose)</t>
  </si>
  <si>
    <t>Additional hose, up to 10 meters</t>
  </si>
  <si>
    <t xml:space="preserve">Water or drain installation (Man labor, materials not included). </t>
  </si>
  <si>
    <t xml:space="preserve">Water or drain derivation (Man labor, materials not included). </t>
  </si>
  <si>
    <t>PNEUMATIC SERVICES</t>
  </si>
  <si>
    <t>Compressed Air 40 CFM maximum safety valve 1/2" includes up to 5 m. hose</t>
  </si>
  <si>
    <t>Compressed Air 80 CFM maximum safety valve 3/4" includes up to 5 m. hose</t>
  </si>
  <si>
    <t>Additional Hose up to 10 meters</t>
  </si>
  <si>
    <t>Compressed air connection to machine (Man labor, materials not included).</t>
  </si>
  <si>
    <t>More than 90 PCM QUOTATION MUST BE REQUESTED</t>
  </si>
  <si>
    <t>FLOOR PLAN</t>
  </si>
  <si>
    <t>Please indicate clearly with an "x" the location for installing the service inside your booth.</t>
  </si>
  <si>
    <t># Rear stand</t>
  </si>
  <si>
    <t xml:space="preserve"># Left Stand </t>
  </si>
  <si>
    <t># Right Stand</t>
  </si>
  <si>
    <t>Front</t>
  </si>
  <si>
    <t>A- The price is per event of up to 5 days. Prices are subject to change without prior notice. To qualify for preferential pricing, please order and pay for your service before the indicated deadline.</t>
  </si>
  <si>
    <t>B- The price of compressed air supply includes: high pressure hose (maximum 5 m), air consumption and labor for installation and disassembly, it does not include special connections to equipment and/or furniture.</t>
  </si>
  <si>
    <t>C- The exhibitor is responsible for placing air filters to control humidity. Centro Banamex is not responsible for damage to equipment caused by its lack.</t>
  </si>
  <si>
    <t>D- All services must be paid in full before being installed.</t>
  </si>
  <si>
    <t>E.- The services requested during the assembly and event will be subject to availability and a minimum response time of 12 hours.</t>
  </si>
  <si>
    <t>F- Once the installation of the services has been completed, any modification and/or relocation of the services will have an additional charge of 100% of the initial price.</t>
  </si>
  <si>
    <t>G- All devices and/or materials used to perform these services are the property of Centro Banamex.</t>
  </si>
  <si>
    <t>H- The contractor of the services will be solely responsible for the proper use and care of the accessories and equipment delivered to provide the service. Any loss or damage to them will be charged directly to the contracting party.</t>
  </si>
  <si>
    <t>I. All cancellations must be requested in writing via e-mail to reservas-CCB@ocesa.mx at least 72 hours before the start of the event assembly.</t>
  </si>
  <si>
    <t>J.- The price of the water supply includes: high pressure hose (maximum 5 meters), water consumption of up to 3 m3 and labor for installation and disassembly. It does not include special connections to equipment and/or furniture.</t>
  </si>
  <si>
    <t>K.-The drainage is for the outlet of uncontaminated water, it is not allowed to throw solid waste, chemicals, oils or any other contaminant.</t>
  </si>
  <si>
    <t>L.- Services that have already been installed will not be subject to refunds or cancellations.</t>
  </si>
  <si>
    <t>M-Centro Banamex will provide the air service through a 1/2-inch flexible hose for 40 PCM services, with a 1/2-inch ball valve and female connector.</t>
  </si>
  <si>
    <t>N- Cento Banamex will provide the air service through a 3/4 inch flexible hose for 80 PCM services, with a 3/4 inch ball valve and female connector.</t>
  </si>
  <si>
    <t>O-Banamex Center will provide water service through a 1/2-inch flexible hose with a 1/2-inch ball valve and female connector.</t>
  </si>
  <si>
    <t>P- Centro Banamex will provide the drainage service through a 2-inch flexible hose without any type of valve or connector.</t>
  </si>
  <si>
    <t>Q- The pressure delivered in the air intakes is 116 psi (8 kg/cm2) and may have a variation of up to +/- 10%</t>
  </si>
  <si>
    <t>R- The pressure delivered at the water intakes is 57 psi (4 kg/cm2) and may have a variation of up to +/- 10%</t>
  </si>
  <si>
    <t>HANGING OF BANNERS AND PROMOTIONAL</t>
  </si>
  <si>
    <t xml:space="preserve"> Services requested during set-up &amp; show will be accepted upon availability. Minimum 12 hours</t>
  </si>
  <si>
    <t>SWIFT CODE:</t>
  </si>
  <si>
    <t>ABA:</t>
  </si>
  <si>
    <t>PLEASE READ BEFORE PAYING:</t>
  </si>
  <si>
    <t xml:space="preserve">ALL HANGING STRUCTURES MUST BE AUTHORIZED FIRST BY THE ORGANIZERS AND THEN BY CENTRO BANAMEX. PLEASE SEND THE RENDER FOR YOUR HANGING (IMAGE) WITH  WEIGHT, DIMENSIONS AND MATERIALS USED TO MAKE IT. </t>
  </si>
  <si>
    <t>PRINTED CANVASES / BANNERS HANGING</t>
  </si>
  <si>
    <t>Early Bird Price</t>
  </si>
  <si>
    <t>Regular Price</t>
  </si>
  <si>
    <t xml:space="preserve">Hanging of banners with a maximum size of 9 sq. meters  ( 96.86 sq. Ft.) </t>
  </si>
  <si>
    <t xml:space="preserve">Price per every additional sq. meter ( 10.76 sq. Ft ) </t>
  </si>
  <si>
    <t>OTHER ITEMS</t>
  </si>
  <si>
    <t>Hanging of items with a maximum weight of 10 kgs., maximum 4 x 4 meters or up to 4 meters in diameter.</t>
  </si>
  <si>
    <t>Hanging of items with a maximum weight of 20 kgs., maximum 4 x 4 meters or up to 4 meters in diameter.</t>
  </si>
  <si>
    <t>Hanging of items with a maximum weight of 30 kgs., maximum 4 x 4 meters or up to 4 meters in diameter.</t>
  </si>
  <si>
    <t>Hanging of items with a maximum weight of 40 kgs., maximum 4 x 4 meters or up to 4 meters in diameter.</t>
  </si>
  <si>
    <t>Hanging of items with a maximum weight of 50 kgs., maximum 4 x 4 meters or up to 4 meters in diameter.</t>
  </si>
  <si>
    <t>Hanging of items with a maximum weight of 60 kgs., maximum 4 x 4 meters or up to 4 meters in diameter.</t>
  </si>
  <si>
    <t>Hanging of items with a maximum weight of 70 kgs., maximum 4 x 4 meters or up to 4 meters in diameter.</t>
  </si>
  <si>
    <t>Hanging of items with a maximum weight of 75 kgs., maximum 4 x 4 meters or up to 4 meters in diameter.</t>
  </si>
  <si>
    <t>Other items with a maximum weight of 90 kgs. (198.42 lbs) , maximum 6 x 6 meters or up to 5 meters in diameter</t>
  </si>
  <si>
    <t>Hanging points</t>
  </si>
  <si>
    <t>-Hanging items/structures from these ponint is not permitted-</t>
  </si>
  <si>
    <t>Security line (not for hanging structures or items)</t>
  </si>
  <si>
    <t xml:space="preserve">SubTotal </t>
  </si>
  <si>
    <t>Maximum height for banners/promotional products is 7mts. / 22.96 ft.  (From floor to top of banner/promotional product) Unless Show Management has different specifications. We no not hang lights, lamps, electrical or audiovisual equipment etc. Or elements over 100kgs</t>
  </si>
  <si>
    <t>A- The contractor must provide 1/8 inch steel cable and steel pressure knots (holding dogs) of the same size for all structural hanging work.</t>
  </si>
  <si>
    <t>B- The blanket or canvas hanging service includes threads or raffia for hanging and labor for assembly and disassembly. All blankets must have a frame at the top. Does not include production or printing of the canvas or blanket.</t>
  </si>
  <si>
    <t>C- Centro Banamex reserves the right to deny the service in the event that the item to be hung represents a risk either for the facilities or its visitors. In this case, Centro Banamex will make the corresponding refund.</t>
  </si>
  <si>
    <t>D- It is necessary to have made full payment to the Banamex Center for the installation of the service.</t>
  </si>
  <si>
    <t>E- Centro Banamex is not responsible for tarps and/or structures that are not collected after disassembly.</t>
  </si>
  <si>
    <t>F-The services requested during the assembly and event will be subject to availability of the service and response time of 12 hours from payment.</t>
  </si>
  <si>
    <t>G- Any damage to facilities, accident or mishap, caused by the structure, will be the responsibility of the exhibitor and/or its erector, who will have to cover the expenses incurred and, where appropriate, recognize their responsibility before the corresponding authorities.</t>
  </si>
  <si>
    <t>H- The position of the element may vary according to the characteristics and hanging points of the enclosure structure.</t>
  </si>
  <si>
    <t>I- All services are final, so if you request a relocation, you must cover 100% of the price of the service since it will be considered a new maneuver.</t>
  </si>
  <si>
    <t>J- Any cancellation of service must be requested in writing to the email accesories-CCB@ocesa.mx at least 72 hours before entering the assembly. Installed services will not be subject to refunds.</t>
  </si>
  <si>
    <t>K- The maximum hanging height is 7 meters.</t>
  </si>
  <si>
    <t>L- It is not done hanging from electrical equipment such as lamps, ligths, outlets or elements greater tha 100 kgs</t>
  </si>
  <si>
    <t>M- It is the obligation of the exhibitor or assembler to cordon off the area where the assembly and disassembly maneuvers will be carried out.</t>
  </si>
  <si>
    <t>N- Any structure that exceeds 75 kg or dimensions of 4 x 4 meters long and wide and greater than 1.5 meters high must hire the rigging service.</t>
  </si>
  <si>
    <t>O- Hanging in convention halls is subject to the review and authorization of the Operations Management.</t>
  </si>
  <si>
    <t>P- Centro Banamex is not responsible for the delay or delivery of the service due to factors attributable to the contracting party.</t>
  </si>
  <si>
    <t>Q.- The price is per event of up to 5 days. Prices plus VAT and subject to change without prior notice. To qualify for preferential pricing, please order and pay for your service before the indicated deadline.</t>
  </si>
  <si>
    <t>LIGHTING &amp; CONNECTIONS</t>
  </si>
  <si>
    <t xml:space="preserve"> Services requested during set-up &amp; show will be installed upon availability. Minimum 12 hours</t>
  </si>
  <si>
    <t xml:space="preserve">CITIBANK NA </t>
  </si>
  <si>
    <t>Number Card</t>
  </si>
  <si>
    <t>LAMPS FOR OCTANORM BOOTH SYSTEM</t>
  </si>
  <si>
    <t>Fluorescent tubes 2 x 38 W Slim Line</t>
  </si>
  <si>
    <t>110 VOLTS SERVICES</t>
  </si>
  <si>
    <t>Double outlet, monophasic, 1,000 W 110V 10 A.</t>
  </si>
  <si>
    <t>Double outlet, monophasic, 1,000 W 110V 20 A.</t>
  </si>
  <si>
    <t>220 VOLTS SERVICES</t>
  </si>
  <si>
    <t>Double outlet Biphasic 2,000 W 220V 8 A.</t>
  </si>
  <si>
    <t>Switch 3 x 30 to 220 V without contacts</t>
  </si>
  <si>
    <t xml:space="preserve">    ALL CONECCTIONS FROM THE SWITCH TO MACHINERY ARE RESPONSABILITY OF EXHIBITORS.</t>
  </si>
  <si>
    <t>Switch 3 x 60 to 220 V without contacts</t>
  </si>
  <si>
    <t>Switch 3 x 100 to 220 V without contacts</t>
  </si>
  <si>
    <t>Switch 3 x 200 to 220 V without contacts</t>
  </si>
  <si>
    <t>Switch 3 x 300 to 220 V without contacts</t>
  </si>
  <si>
    <t>Switch 3 x 400 to 220 V without contacts</t>
  </si>
  <si>
    <t>Switch 3 x 500 to 220 V without contacts</t>
  </si>
  <si>
    <t>SPECIAL SERVICES</t>
  </si>
  <si>
    <t>Switch 3 x 30 to 460V - 480V without contacts</t>
  </si>
  <si>
    <t>Ask for viability. The operations team should confirm the voltage, it depends of the booth location</t>
  </si>
  <si>
    <t>Switch 3 x 60 to 460V - 480V without contacts</t>
  </si>
  <si>
    <t>Switch 3 x 100 to 460V - 480V  without contacts</t>
  </si>
  <si>
    <t>Switch 3 x 200 to 460V - 480V without contacts</t>
  </si>
  <si>
    <t>Switch 3 x 300 to 460V - 480V without contacts</t>
  </si>
  <si>
    <t>Switch 3 x 400 to 460V - 480V without contacts</t>
  </si>
  <si>
    <t>Switch 3 x 500 to 460V - 480V without contacts</t>
  </si>
  <si>
    <t>Connection to electrical machinery (labor only, materials are not included)</t>
  </si>
  <si>
    <t>The voltage to be provided for electrical services will be 460V or 480V, according the booth location inside the hall. In case the voltage you require is different from the one provided consider the necessary transformer/equipment.</t>
  </si>
  <si>
    <t>SUBTOTAL</t>
  </si>
  <si>
    <t>IF YOU REQUIRE ANY SERVICES THAT IS NOT ON THE LIST, PLEASE ASK FOR A QUOTE IN: adicionales-CCB@ocesa.mx</t>
  </si>
  <si>
    <t>A- The price of the service is per event. The charge will be done in mexican pesos, plus tax (vat 16%)</t>
  </si>
  <si>
    <t xml:space="preserve">B- The price of the service includes installation, electrical power and dismantling. </t>
  </si>
  <si>
    <t>C-Electrical service  will be provided only by the personnel of Centro Banamex and only from the floor.</t>
  </si>
  <si>
    <t>D- Installation requested will be installed according to location of the service floor plan.</t>
  </si>
  <si>
    <t>E- The electrical service will be only installed on the exhibition floor and inside the exhibition area.</t>
  </si>
  <si>
    <t>F- Exhibitor will be responsible for providing  UPS regulator it the fthe equipament requiered it  and making necessary tests to the equipment installed. Centro Banamex is not responsible for damages due to voltage variations.</t>
  </si>
  <si>
    <t>G- Centro Banamex is not responsible for energy cuts caused by Comision Federal de Electricidad.</t>
  </si>
  <si>
    <t>H- Exhibitor is allowed to install all lighting equipment necessary as long as it does not exceed the capacity of the electricity connection requested. Centro Banamex will not be responsible for damages to equipment and/or material caused by excessive load of circuits / bad connection. The power supply will be interrupted until failure is corrected and / or exhibitors upgrades to correct power level.</t>
  </si>
  <si>
    <t>I- Full payment is required to process any order placed to Centro Banamex.</t>
  </si>
  <si>
    <t>J- Services requested during set-up &amp; show will be accepted and installed upon availability. Minimum 12hours to respond.</t>
  </si>
  <si>
    <t>K- Orders placed on-site will be subject to availability.100% of the cost will be charged for relocation.</t>
  </si>
  <si>
    <t>L- Equipment and / or material used for installation are property of Centro Banamex. Exhibitor is liable for any damage or theft.</t>
  </si>
  <si>
    <t>M- The contractor will be the sole responsible for the correct usage and care of the installations requested. All the wiring gauge must be in accordance to the electrical load requested.</t>
  </si>
  <si>
    <t>N- All cancellations must be sent in writing to adicionales-CCB@ocesa.mx 72 hours prior to the start of the show's assembly (move-in).  Any requests to relocate or cancel a service less that 72 hours prior to the show's first move-in day or after services have been installed will not be refunded.</t>
  </si>
  <si>
    <t>Ñ.- Installed services are not refundable.</t>
  </si>
  <si>
    <t>O.- For power distribution within the stand, the exhibitor/assembler must use a minimum of 3x12AWG heavy-duty cable. The use of POT cable is not allowed.</t>
  </si>
  <si>
    <t>P.- It is mandatory to protect the distribution boards inside the stand and under no circumstances should they be left in the hallways.</t>
  </si>
  <si>
    <t>Q.- It is the exhibitor's responsibility to safeguard and deliver the distribution boards at the end of the event to C.C.B. staff.</t>
  </si>
  <si>
    <t>R.- The electrical network of the facility is subject to voltage variations of +/- 10%.</t>
  </si>
  <si>
    <t>L. P. GAS SERVICE</t>
  </si>
  <si>
    <t>Rental of portable cylinder, capacity 10 kg (18.50 liters) and reserve portable cylinder, capacity 10 kg (includes freight and handling)</t>
  </si>
  <si>
    <t>Stationary Tank Rental Cap. 100 Liters - 54 Kgs. (Includes Freight and Maneuvers)</t>
  </si>
  <si>
    <t>Stationary Tank Rental Cap. 300 Liters - 162 Kgs. (Includes Freight and Maneuvers)</t>
  </si>
  <si>
    <t>Stationary Tank Rental Cap. 500 Liters - 270 Kgs. (Includes Freight and Maneuvers)</t>
  </si>
  <si>
    <t>Technical Report of the Gas Verification Unit Applies When the Service is Not Provided by the Banamex Center. Includes Inspection of the Gas Tank, Technical Report, Fire Extinguisher (Inside or Around the Stand), Space for the Location of the Gas Tank When It Is Greater Than 20Kg, Necessary Signage and Supervision When Cylinder Changes Are Made.</t>
  </si>
  <si>
    <t>A.- The charge will be done in mexican pesos, plus tax (vat 16%)</t>
  </si>
  <si>
    <t xml:space="preserve">B.- The price of the service includes installation, gas service according to the contracted amount and dismantling. </t>
  </si>
  <si>
    <t>C.-Gas services will be provided only by the personnel of Centro Banamex.</t>
  </si>
  <si>
    <t>D.- Installation requested will be installed according to location of the service floor plan.</t>
  </si>
  <si>
    <t>E.- The gas service will be installed only in the exhibition floor and inside the exhibition area.</t>
  </si>
  <si>
    <t>F.- Centro Banamex is not responsible for damages due to gas presure variations.</t>
  </si>
  <si>
    <t>G.- Full payment is required to process any order placed to Centro Banamex.</t>
  </si>
  <si>
    <t>H.- Services requested during set-up &amp; show will be accepted and installed upon availability. Minimum 12hours to respond.</t>
  </si>
  <si>
    <t>I.- Orders placed on-site will be subject to availability.100% of the cost will be charged for relocation.</t>
  </si>
  <si>
    <t>J.- Equipment and / or material used for installation are property of Centro Banamex. Exhibitor is liable for any damage or theft.</t>
  </si>
  <si>
    <t>K.- The contractor will be the sole responsible for the correct usage and care of the installations requested.</t>
  </si>
  <si>
    <t>L.- All cancellations must be sent in writing to adicionales-CCB@ocesa.mx 72 hours prior to the start of the show's assembly (move-in).  Any requests to relocate or cancel a service less that 72 hours prior to the show's first move-in day or after services have been installed will not be refunded.</t>
  </si>
  <si>
    <t>M.- Installed services are not refundable.</t>
  </si>
  <si>
    <t>BOOTH CLEANING ORDER FORM</t>
  </si>
  <si>
    <t xml:space="preserve"> Services requested during set-up &amp; show will be installed upon availability. Responde time 12 hours</t>
  </si>
  <si>
    <t>BOOTH CLEANING SERVICE</t>
  </si>
  <si>
    <t>SERVICE DATES</t>
  </si>
  <si>
    <t>Booth size in Sq. Meters</t>
  </si>
  <si>
    <t>Descripción</t>
  </si>
  <si>
    <t>TOTAL AMOUNT WITHOUT TAX</t>
  </si>
  <si>
    <t>Booth cleaning Service (once / per square meter).</t>
  </si>
  <si>
    <t>Hours of service:</t>
  </si>
  <si>
    <t>We do not remove plastic from carpets or provide cleaning service the night before the show opens. All cleaning is done each morning before the show starts. Please indicate the days and the hour you would like to receive the cleaning service.</t>
  </si>
  <si>
    <t>A.- To be entitled to the preferential price, please order and pay for your service before the indicated deadline.</t>
  </si>
  <si>
    <t>B.- This service consists of specialized cleaning personnel, in addition to the necessary products to carry out tasks specific to their function.</t>
  </si>
  <si>
    <t>C.- The personnel used to cover this service are trained solely for this purpose and will not be able to perform tasks other than those specified.</t>
  </si>
  <si>
    <t>D.- The cleaning service will be carried out during the two hours prior to the opening of the event to the general public. Consider that the presence of a representative of the stand is necessary while it is carried out. If a customer representative is not present when the staff comes to perform the service, the service will be rescheduled.</t>
  </si>
  <si>
    <t>E.- The specialized cleaning service does not include cleaning of glass, structures and/or panels of more than 2.5 meters. of height or cleaning in areas that require special maneuvers. There is no cleaning or removal of construction waste, plastic on the carpet or paint stains.</t>
  </si>
  <si>
    <t>F.- It is necessary to have made full payment to the Banamex Center to perform the service.</t>
  </si>
  <si>
    <t>G.- The services requested during the assembly and event will be subject to availability and response time of 12 hours.</t>
  </si>
  <si>
    <t>H.- The cleaning service will be carried out only within the contracted area and only once before the event begins.</t>
  </si>
  <si>
    <t>I.- All devices and/or materials used for the use of these services are the property of Centro Banamex.</t>
  </si>
  <si>
    <t>J.- Services that have already been performed are not subject to refunds.</t>
  </si>
  <si>
    <t>K- The cleaning service does not include carpet washing.</t>
  </si>
  <si>
    <t>L- Cleaning staff are not authorized to move or relocate any type of product that is being displayed in order to carry out cleaning. If necessary, the contracting party will be responsible for rearranging and moving its products.</t>
  </si>
  <si>
    <t>RIGGING FORM</t>
  </si>
  <si>
    <t>Deadline of payment for additional services and formats via email:</t>
  </si>
  <si>
    <t>THIS SERVICE APPLY TO STRUCTURES WITH LIGHTS, LAPMS, AUDIVISUAL EQUIPMENT, HEAVIER THAN 75 KGS, OR LARGER THAN 4 x 4 METERS OR 4 METERS IN DIAMETER</t>
  </si>
  <si>
    <t>ALL HANGING MUST BE AUTHORIZED FIRST BY ORGANIZING COMMITTEE AND CENTRO Banamex. 
TO GET A QUOTE FOR RIGGING SERVICES, PLEASE SEND:
1) RENDER OF YOUR PROYECT.
2) DIMENSIONS OF THE PROYECT.
3) WEIGHT OF THE STRUCTURE YOU INTEND TO HANG.
4) DESCRIPTION OF THE MATERIALS USED TO MAKE IT.</t>
  </si>
  <si>
    <t>QTY</t>
  </si>
  <si>
    <t xml:space="preserve">Banners with a maximum size of 9 sq. Mts  ( 96.86 sq. Ft.) </t>
  </si>
  <si>
    <t xml:space="preserve">Price per every additional  1 sq.( 10.76 Ft ) </t>
  </si>
  <si>
    <t>Other items with a maximum weight of 10 kgs. (22 lbs) , maximum 6 x 6 meters or up to 5 meters in diameter</t>
  </si>
  <si>
    <t>Other items with a maximum weight of 20 kgs. (44 lbs) , maximum 6 x 6 meters or up to 5 meters in diameter</t>
  </si>
  <si>
    <t>Other items with a maximum weight of 30 kgs. (66.14 lbs) , maximum 6 x 6 meters or up to 5 meters in diameter</t>
  </si>
  <si>
    <t>Other items with a maximum weight of 40 kgs. (88.18 lbs) , maximum 6 x 6 meters or up to 5 meters in diameter</t>
  </si>
  <si>
    <t>Other items with a maximum weight of 50 kgs. (110.23 lbs) , maximum 6 x 6 meters or up to 5 meters in diameter</t>
  </si>
  <si>
    <t>Other items with a maximum weight of 60 kgs. (132.28 lbs) , maximum 6 x 6 meters or up to 5 meters in diameter</t>
  </si>
  <si>
    <t>Other items with a maximum weight of 70 kgs. (154.32 lbs) , maximum 6 x 6 meters or up to 5 meters in diameter</t>
  </si>
  <si>
    <t>Other items with a maximum weight of 80 kgs. (176.37 lbs) , maximum 6 x 6 meters or up to 5 meters in diameter</t>
  </si>
  <si>
    <t>High hanging point (Structure, rigging motors)</t>
  </si>
  <si>
    <t>Low hanging point (security)</t>
  </si>
  <si>
    <t>A.- The price is per event. Prices plus VAT and subject to change without prior notice. Please order and pay for your service before the indicated deadline.</t>
  </si>
  <si>
    <t>B.- The rigging service is provided exclusively by the company LOGRA.</t>
  </si>
  <si>
    <t>C- Centro Banamex reserves the right to deny the service in the event that the item to be hung represents a risk either to the facilities or its visitors.</t>
  </si>
  <si>
    <t>D- It is necessary to have made full payment for the service for it to be carried out.</t>
  </si>
  <si>
    <t>E- Centro Banamex is not responsible for any material that is not collected after disassembly.</t>
  </si>
  <si>
    <t>F-The services requested during the assembly and event will be subject to availability of the service and response time of at least 12 hours from payment.</t>
  </si>
  <si>
    <t>L- Centro Banamex is not responsible for the delay or delivery of the service due to factors attributable to the contracting party.</t>
  </si>
  <si>
    <t>Please send this form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</si>
</sst>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quot;$&quot;#,##0"/>
    <numFmt numFmtId="44" formatCode="_-&quot;$&quot;* #,##0.00_-;\-&quot;$&quot;* #,##0.00_-;_-&quot;$&quot;* &quot;-&quot;??_-;_-@_-"/>
    <numFmt numFmtId="43" formatCode="_-* #,##0.00_-;\-* #,##0.00_-;_-* &quot;-&quot;??_-;_-@_-"/>
    <numFmt numFmtId="164" formatCode="_(&quot;$&quot;* #,##0.00_);_(&quot;$&quot;* \(#,##0.00\);_(&quot;$&quot;* &quot;-&quot;??_);_(@_)"/>
    <numFmt numFmtId="165" formatCode="_-\$* #,##0_-;&quot;-$&quot;* #,##0_-;_-\$* \-??_-;_-@_-"/>
    <numFmt numFmtId="166" formatCode="_(&quot;$&quot;* #,##0_);_(&quot;$&quot;* \(#,##0\);_(&quot;$&quot;* &quot;-&quot;??_);_(@_)"/>
    <numFmt numFmtId="167" formatCode="&quot;$&quot;#,##0.00"/>
    <numFmt numFmtId="168" formatCode="[$USD]&quot;$&quot;\ #,##0.00"/>
    <numFmt numFmtId="169" formatCode="_([$USD]\ * #,##0_);_([$USD]\ * \(#,##0\);_([$USD]\ * \-??_);_(@_)"/>
    <numFmt numFmtId="170" formatCode="_-[$USD]\ * #,##0_-;\-[$USD]\ * #,##0_-;_-[$USD]\ * \-??_-;_-@_-"/>
    <numFmt numFmtId="171" formatCode="[$USD]\ #,##0.00"/>
    <numFmt numFmtId="172" formatCode="[$-409]d\-mmm\-yyyy;@"/>
    <numFmt numFmtId="173" formatCode="yyyy\-mm\-dd;@"/>
  </numFmts>
  <fonts count="75">
    <font>
      <sz val="10"/>
      <name val="Arial"/>
    </font>
    <font>
      <sz val="11"/>
      <color theme="1"/>
      <name val="Calibri"/>
      <family val="2"/>
      <scheme val="minor"/>
    </font>
    <font>
      <sz val="10"/>
      <name val="Arial"/>
      <family val="2"/>
    </font>
    <font>
      <u/>
      <sz val="10"/>
      <color indexed="12"/>
      <name val="Arial"/>
      <family val="2"/>
    </font>
    <font>
      <b/>
      <sz val="9"/>
      <name val="Arial"/>
      <family val="2"/>
    </font>
    <font>
      <sz val="8"/>
      <name val="Arial"/>
      <family val="2"/>
    </font>
    <font>
      <sz val="9"/>
      <name val="Arial"/>
      <family val="2"/>
    </font>
    <font>
      <u/>
      <sz val="9"/>
      <name val="Arial"/>
      <family val="2"/>
    </font>
    <font>
      <sz val="9"/>
      <color indexed="9"/>
      <name val="Arial"/>
      <family val="2"/>
    </font>
    <font>
      <b/>
      <i/>
      <sz val="9"/>
      <name val="Arial"/>
      <family val="2"/>
    </font>
    <font>
      <b/>
      <sz val="8"/>
      <name val="Arial"/>
      <family val="2"/>
    </font>
    <font>
      <sz val="14"/>
      <name val="Arial"/>
      <family val="2"/>
    </font>
    <font>
      <b/>
      <sz val="16"/>
      <name val="Arial"/>
      <family val="2"/>
    </font>
    <font>
      <b/>
      <sz val="10"/>
      <name val="Arial"/>
      <family val="2"/>
    </font>
    <font>
      <sz val="10"/>
      <name val="Arial"/>
      <family val="2"/>
    </font>
    <font>
      <sz val="11"/>
      <name val="Arial"/>
      <family val="2"/>
    </font>
    <font>
      <b/>
      <sz val="10"/>
      <color indexed="10"/>
      <name val="Arial"/>
      <family val="2"/>
    </font>
    <font>
      <sz val="10"/>
      <name val="Arial"/>
      <family val="2"/>
    </font>
    <font>
      <b/>
      <sz val="14"/>
      <name val="Arial"/>
      <family val="2"/>
    </font>
    <font>
      <b/>
      <i/>
      <sz val="10"/>
      <name val="Arial"/>
      <family val="2"/>
    </font>
    <font>
      <sz val="8"/>
      <name val="Verdana"/>
      <family val="2"/>
    </font>
    <font>
      <b/>
      <sz val="11"/>
      <name val="Arial"/>
      <family val="2"/>
    </font>
    <font>
      <u/>
      <sz val="11"/>
      <name val="Arial"/>
      <family val="2"/>
    </font>
    <font>
      <b/>
      <sz val="15"/>
      <name val="Arial"/>
      <family val="2"/>
    </font>
    <font>
      <i/>
      <sz val="9"/>
      <name val="Arial"/>
      <family val="2"/>
    </font>
    <font>
      <b/>
      <sz val="12"/>
      <name val="Calibri"/>
      <family val="2"/>
    </font>
    <font>
      <b/>
      <sz val="11"/>
      <name val="Calibri"/>
      <family val="2"/>
    </font>
    <font>
      <sz val="10"/>
      <name val="Calibri"/>
      <family val="2"/>
    </font>
    <font>
      <b/>
      <sz val="10"/>
      <name val="Calibri"/>
      <family val="2"/>
    </font>
    <font>
      <sz val="11"/>
      <color theme="1"/>
      <name val="Calibri"/>
      <family val="2"/>
      <scheme val="minor"/>
    </font>
    <font>
      <sz val="8"/>
      <color rgb="FF6A6567"/>
      <name val="Arial"/>
      <family val="2"/>
    </font>
    <font>
      <b/>
      <sz val="10"/>
      <color theme="0"/>
      <name val="Arial"/>
      <family val="2"/>
    </font>
    <font>
      <b/>
      <i/>
      <sz val="10"/>
      <color theme="0"/>
      <name val="Arial"/>
      <family val="2"/>
    </font>
    <font>
      <b/>
      <sz val="11"/>
      <color rgb="FFFF0000"/>
      <name val="Arial"/>
      <family val="2"/>
    </font>
    <font>
      <sz val="10"/>
      <name val="Calibri"/>
      <family val="2"/>
      <scheme val="minor"/>
    </font>
    <font>
      <b/>
      <sz val="10"/>
      <color rgb="FFFF0000"/>
      <name val="Tahoma"/>
      <family val="2"/>
    </font>
    <font>
      <b/>
      <sz val="9"/>
      <color theme="0"/>
      <name val="Arial"/>
      <family val="2"/>
    </font>
    <font>
      <sz val="12"/>
      <color theme="1" tint="0.249977111117893"/>
      <name val="Arial"/>
      <family val="2"/>
    </font>
    <font>
      <sz val="10"/>
      <color theme="0"/>
      <name val="Arial"/>
      <family val="2"/>
    </font>
    <font>
      <b/>
      <sz val="14"/>
      <color theme="0"/>
      <name val="Arial"/>
      <family val="2"/>
    </font>
    <font>
      <sz val="14"/>
      <color theme="0"/>
      <name val="Arial"/>
      <family val="2"/>
    </font>
    <font>
      <b/>
      <sz val="12"/>
      <color theme="0"/>
      <name val="Arial"/>
      <family val="2"/>
    </font>
    <font>
      <b/>
      <sz val="14"/>
      <color theme="0"/>
      <name val="arialS"/>
    </font>
    <font>
      <i/>
      <sz val="9"/>
      <color theme="0"/>
      <name val="Arial"/>
      <family val="2"/>
    </font>
    <font>
      <b/>
      <i/>
      <sz val="9"/>
      <color theme="0"/>
      <name val="Arial"/>
      <family val="2"/>
    </font>
    <font>
      <b/>
      <sz val="11"/>
      <color theme="0"/>
      <name val="Arial"/>
      <family val="2"/>
    </font>
    <font>
      <i/>
      <sz val="10"/>
      <color theme="0"/>
      <name val="Arial"/>
      <family val="2"/>
    </font>
    <font>
      <b/>
      <sz val="16"/>
      <color rgb="FF002060"/>
      <name val="Arial"/>
      <family val="2"/>
    </font>
    <font>
      <b/>
      <sz val="16"/>
      <color theme="4" tint="-0.499984740745262"/>
      <name val="Arial"/>
      <family val="2"/>
    </font>
    <font>
      <b/>
      <sz val="16"/>
      <color theme="1"/>
      <name val="Arial"/>
      <family val="2"/>
    </font>
    <font>
      <b/>
      <sz val="10"/>
      <color theme="0"/>
      <name val="Calibri"/>
      <family val="2"/>
      <scheme val="minor"/>
    </font>
    <font>
      <sz val="10"/>
      <color theme="0"/>
      <name val="Calibri"/>
      <family val="2"/>
      <scheme val="minor"/>
    </font>
    <font>
      <b/>
      <sz val="18"/>
      <name val="Arial"/>
      <family val="2"/>
    </font>
    <font>
      <b/>
      <sz val="16"/>
      <color rgb="FFFF0000"/>
      <name val="Arial"/>
      <family val="2"/>
    </font>
    <font>
      <sz val="10"/>
      <color theme="1"/>
      <name val="Arial"/>
      <family val="2"/>
    </font>
    <font>
      <b/>
      <sz val="9"/>
      <color theme="1"/>
      <name val="Arial"/>
      <family val="2"/>
    </font>
    <font>
      <sz val="9"/>
      <color theme="1"/>
      <name val="Arial"/>
      <family val="2"/>
    </font>
    <font>
      <sz val="12"/>
      <color theme="0"/>
      <name val="Arial"/>
      <family val="2"/>
    </font>
    <font>
      <b/>
      <sz val="19"/>
      <name val="Arial"/>
      <family val="2"/>
    </font>
    <font>
      <b/>
      <i/>
      <sz val="11"/>
      <color rgb="FFFF0000"/>
      <name val="Arial"/>
      <family val="2"/>
    </font>
    <font>
      <b/>
      <sz val="9"/>
      <color rgb="FFFF0000"/>
      <name val="Arial"/>
      <family val="2"/>
    </font>
    <font>
      <b/>
      <sz val="8"/>
      <color theme="0"/>
      <name val="Arial"/>
      <family val="2"/>
    </font>
    <font>
      <b/>
      <i/>
      <sz val="12"/>
      <color rgb="FFFF0000"/>
      <name val="Arial"/>
      <family val="2"/>
    </font>
    <font>
      <b/>
      <sz val="14"/>
      <color rgb="FF002060"/>
      <name val="Arial"/>
      <family val="2"/>
    </font>
    <font>
      <b/>
      <sz val="8.5"/>
      <name val="Arial"/>
      <family val="2"/>
    </font>
    <font>
      <b/>
      <u/>
      <sz val="9"/>
      <name val="Arial"/>
      <family val="2"/>
    </font>
    <font>
      <i/>
      <sz val="10"/>
      <color theme="1"/>
      <name val="Book Antiqua"/>
      <family val="1"/>
    </font>
    <font>
      <i/>
      <sz val="10"/>
      <name val="Book Antiqua"/>
      <family val="1"/>
    </font>
    <font>
      <b/>
      <i/>
      <sz val="8"/>
      <color theme="0"/>
      <name val="Arial"/>
      <family val="2"/>
    </font>
    <font>
      <b/>
      <sz val="10"/>
      <color rgb="FFFF0000"/>
      <name val="Arial"/>
      <family val="2"/>
    </font>
    <font>
      <b/>
      <i/>
      <sz val="10"/>
      <color rgb="FFFF0000"/>
      <name val="Arial"/>
      <family val="2"/>
    </font>
    <font>
      <b/>
      <sz val="10"/>
      <name val="Calibri"/>
      <family val="2"/>
      <scheme val="minor"/>
    </font>
    <font>
      <b/>
      <sz val="12"/>
      <color rgb="FFFF0000"/>
      <name val="Arial"/>
      <family val="2"/>
    </font>
    <font>
      <sz val="9"/>
      <color indexed="81"/>
      <name val="Tahoma"/>
      <family val="2"/>
    </font>
    <font>
      <sz val="10"/>
      <color rgb="FFFFFF00"/>
      <name val="Arial"/>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bgColor indexed="64"/>
      </patternFill>
    </fill>
    <fill>
      <patternFill patternType="solid">
        <fgColor rgb="FF002060"/>
        <bgColor indexed="64"/>
      </patternFill>
    </fill>
    <fill>
      <patternFill patternType="solid">
        <fgColor theme="0"/>
        <bgColor indexed="58"/>
      </patternFill>
    </fill>
    <fill>
      <patternFill patternType="solid">
        <fgColor theme="1" tint="0.249977111117893"/>
        <bgColor indexed="64"/>
      </patternFill>
    </fill>
    <fill>
      <patternFill patternType="solid">
        <fgColor theme="0" tint="-0.249977111117893"/>
        <bgColor indexed="64"/>
      </patternFill>
    </fill>
    <fill>
      <patternFill patternType="solid">
        <fgColor rgb="FFFFFF00"/>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bottom style="thin">
        <color indexed="8"/>
      </bottom>
      <diagonal/>
    </border>
    <border>
      <left/>
      <right style="thin">
        <color indexed="64"/>
      </right>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s>
  <cellStyleXfs count="15">
    <xf numFmtId="0" fontId="0" fillId="0" borderId="0"/>
    <xf numFmtId="0" fontId="3" fillId="0" borderId="0" applyNumberFormat="0" applyFill="0" applyBorder="0" applyAlignment="0" applyProtection="0">
      <alignment vertical="top"/>
      <protection locked="0"/>
    </xf>
    <xf numFmtId="43" fontId="29" fillId="0" borderId="0" applyFont="0" applyFill="0" applyBorder="0" applyAlignment="0" applyProtection="0"/>
    <xf numFmtId="44" fontId="2" fillId="0" borderId="0" applyFont="0" applyFill="0" applyBorder="0" applyAlignment="0" applyProtection="0"/>
    <xf numFmtId="44" fontId="17" fillId="0" borderId="0" applyFont="0" applyFill="0" applyBorder="0" applyAlignment="0" applyProtection="0"/>
    <xf numFmtId="44" fontId="14"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5" fontId="2" fillId="0" borderId="0" applyFont="0" applyFill="0" applyBorder="0" applyAlignment="0" applyProtection="0"/>
    <xf numFmtId="0" fontId="14" fillId="0" borderId="0"/>
    <xf numFmtId="0" fontId="2" fillId="0" borderId="0"/>
    <xf numFmtId="0" fontId="29" fillId="0" borderId="0"/>
    <xf numFmtId="9" fontId="14" fillId="0" borderId="0" applyFont="0" applyFill="0" applyBorder="0" applyAlignment="0" applyProtection="0"/>
    <xf numFmtId="9" fontId="2" fillId="0" borderId="0" applyFont="0" applyFill="0" applyBorder="0" applyAlignment="0" applyProtection="0"/>
    <xf numFmtId="0" fontId="1" fillId="0" borderId="0"/>
  </cellStyleXfs>
  <cellXfs count="837">
    <xf numFmtId="0" fontId="0" fillId="0" borderId="0" xfId="0"/>
    <xf numFmtId="44" fontId="34" fillId="0" borderId="31" xfId="6" applyFont="1" applyFill="1" applyBorder="1" applyAlignment="1" applyProtection="1">
      <alignment horizontal="center" vertical="center" wrapText="1"/>
      <protection hidden="1"/>
    </xf>
    <xf numFmtId="0" fontId="6" fillId="0" borderId="0" xfId="0" applyFont="1" applyAlignment="1" applyProtection="1">
      <alignment horizontal="center"/>
      <protection hidden="1"/>
    </xf>
    <xf numFmtId="44" fontId="6" fillId="0" borderId="42" xfId="3" applyFont="1" applyBorder="1" applyAlignment="1" applyProtection="1">
      <alignment horizontal="center" wrapText="1"/>
      <protection hidden="1"/>
    </xf>
    <xf numFmtId="44" fontId="6" fillId="0" borderId="31" xfId="0" applyNumberFormat="1" applyFont="1" applyBorder="1" applyAlignment="1" applyProtection="1">
      <alignment horizontal="center" wrapText="1"/>
      <protection hidden="1"/>
    </xf>
    <xf numFmtId="44" fontId="13" fillId="0" borderId="43" xfId="0" applyNumberFormat="1" applyFont="1" applyBorder="1" applyAlignment="1" applyProtection="1">
      <alignment horizontal="center" wrapText="1"/>
      <protection hidden="1"/>
    </xf>
    <xf numFmtId="167" fontId="21" fillId="5" borderId="0" xfId="0" applyNumberFormat="1" applyFont="1" applyFill="1" applyAlignment="1" applyProtection="1">
      <alignment horizontal="center" vertical="center"/>
      <protection hidden="1"/>
    </xf>
    <xf numFmtId="0" fontId="4" fillId="0" borderId="38" xfId="0" applyFont="1" applyBorder="1" applyAlignment="1" applyProtection="1">
      <alignment horizontal="center" vertical="center"/>
      <protection hidden="1"/>
    </xf>
    <xf numFmtId="0" fontId="36" fillId="5" borderId="0" xfId="0" applyFont="1" applyFill="1" applyAlignment="1" applyProtection="1">
      <alignment horizontal="center" vertical="center"/>
      <protection hidden="1"/>
    </xf>
    <xf numFmtId="164" fontId="13" fillId="0" borderId="31" xfId="0" applyNumberFormat="1" applyFont="1" applyBorder="1" applyAlignment="1" applyProtection="1">
      <alignment vertical="center" wrapText="1"/>
      <protection hidden="1"/>
    </xf>
    <xf numFmtId="164" fontId="13" fillId="0" borderId="43" xfId="0" applyNumberFormat="1" applyFont="1" applyBorder="1" applyAlignment="1" applyProtection="1">
      <alignment vertical="center" wrapText="1"/>
      <protection hidden="1"/>
    </xf>
    <xf numFmtId="167" fontId="6" fillId="0" borderId="31" xfId="3" applyNumberFormat="1" applyFont="1" applyBorder="1" applyAlignment="1" applyProtection="1">
      <alignment horizontal="center" vertical="center"/>
      <protection hidden="1"/>
    </xf>
    <xf numFmtId="44" fontId="6" fillId="0" borderId="31" xfId="3" applyFont="1" applyBorder="1" applyAlignment="1" applyProtection="1">
      <alignment horizontal="center" vertical="center"/>
      <protection hidden="1"/>
    </xf>
    <xf numFmtId="44" fontId="34" fillId="3" borderId="31" xfId="6" applyFont="1" applyFill="1" applyBorder="1" applyAlignment="1" applyProtection="1">
      <alignment horizontal="center" vertical="center" wrapText="1"/>
      <protection hidden="1"/>
    </xf>
    <xf numFmtId="44" fontId="6" fillId="3" borderId="8" xfId="3" applyFont="1" applyFill="1" applyBorder="1" applyAlignment="1" applyProtection="1">
      <alignment horizontal="center" wrapText="1"/>
      <protection hidden="1"/>
    </xf>
    <xf numFmtId="44" fontId="6" fillId="3" borderId="3" xfId="3" applyFont="1" applyFill="1" applyBorder="1" applyAlignment="1" applyProtection="1">
      <alignment horizontal="center" wrapText="1"/>
      <protection hidden="1"/>
    </xf>
    <xf numFmtId="44" fontId="6" fillId="3" borderId="2" xfId="3" applyFont="1" applyFill="1" applyBorder="1" applyAlignment="1" applyProtection="1">
      <alignment horizontal="center" wrapText="1"/>
      <protection hidden="1"/>
    </xf>
    <xf numFmtId="44" fontId="4" fillId="3" borderId="10" xfId="3" applyFont="1" applyFill="1" applyBorder="1" applyAlignment="1" applyProtection="1">
      <alignment horizontal="center" wrapText="1"/>
      <protection hidden="1"/>
    </xf>
    <xf numFmtId="44" fontId="50" fillId="4" borderId="31" xfId="6" applyFont="1" applyFill="1" applyBorder="1" applyAlignment="1" applyProtection="1">
      <alignment horizontal="center" vertical="center" wrapText="1"/>
      <protection hidden="1"/>
    </xf>
    <xf numFmtId="44" fontId="50" fillId="4" borderId="2" xfId="6" applyFont="1" applyFill="1" applyBorder="1" applyAlignment="1" applyProtection="1">
      <alignment horizontal="center" vertical="center" wrapText="1"/>
      <protection hidden="1"/>
    </xf>
    <xf numFmtId="44" fontId="34" fillId="4" borderId="31" xfId="6" applyFont="1" applyFill="1" applyBorder="1" applyAlignment="1" applyProtection="1">
      <alignment horizontal="center" vertical="center" wrapText="1"/>
      <protection hidden="1"/>
    </xf>
    <xf numFmtId="44" fontId="34" fillId="0" borderId="2" xfId="6" applyFont="1" applyFill="1" applyBorder="1" applyAlignment="1" applyProtection="1">
      <alignment horizontal="center" vertical="center" wrapText="1"/>
      <protection hidden="1"/>
    </xf>
    <xf numFmtId="44" fontId="50" fillId="4" borderId="3" xfId="6" applyFont="1" applyFill="1" applyBorder="1" applyAlignment="1" applyProtection="1">
      <alignment horizontal="center" vertical="center" wrapText="1"/>
      <protection hidden="1"/>
    </xf>
    <xf numFmtId="44" fontId="6" fillId="0" borderId="42" xfId="6" applyFont="1" applyBorder="1" applyAlignment="1" applyProtection="1">
      <alignment horizontal="center" vertical="center" wrapText="1"/>
      <protection hidden="1"/>
    </xf>
    <xf numFmtId="44" fontId="6" fillId="0" borderId="31" xfId="6" applyFont="1" applyBorder="1" applyAlignment="1" applyProtection="1">
      <alignment horizontal="center" vertical="center" wrapText="1"/>
      <protection hidden="1"/>
    </xf>
    <xf numFmtId="44" fontId="6" fillId="0" borderId="43" xfId="6" applyFont="1" applyBorder="1" applyAlignment="1" applyProtection="1">
      <alignment horizontal="center" vertical="center" wrapText="1"/>
      <protection hidden="1"/>
    </xf>
    <xf numFmtId="44" fontId="6" fillId="0" borderId="8" xfId="3" applyFont="1" applyBorder="1" applyAlignment="1" applyProtection="1">
      <alignment horizontal="center" vertical="center" wrapText="1"/>
      <protection hidden="1"/>
    </xf>
    <xf numFmtId="44" fontId="6" fillId="0" borderId="2" xfId="3" applyFont="1" applyBorder="1" applyAlignment="1" applyProtection="1">
      <alignment horizontal="center" vertical="center" wrapText="1"/>
      <protection hidden="1"/>
    </xf>
    <xf numFmtId="44" fontId="21" fillId="0" borderId="10" xfId="3" applyFont="1" applyBorder="1" applyAlignment="1" applyProtection="1">
      <alignment horizontal="center" vertical="center" wrapText="1"/>
      <protection hidden="1"/>
    </xf>
    <xf numFmtId="0" fontId="0" fillId="5" borderId="0" xfId="0" applyFill="1" applyProtection="1">
      <protection hidden="1"/>
    </xf>
    <xf numFmtId="0" fontId="6" fillId="0" borderId="0" xfId="0" applyFont="1" applyProtection="1">
      <protection hidden="1"/>
    </xf>
    <xf numFmtId="0" fontId="0" fillId="5" borderId="26" xfId="0" applyFill="1" applyBorder="1" applyProtection="1">
      <protection hidden="1"/>
    </xf>
    <xf numFmtId="0" fontId="6" fillId="5" borderId="0" xfId="0" applyFont="1" applyFill="1" applyAlignment="1" applyProtection="1">
      <alignment vertical="center" wrapText="1"/>
      <protection hidden="1"/>
    </xf>
    <xf numFmtId="0" fontId="0" fillId="0" borderId="0" xfId="0" applyProtection="1">
      <protection hidden="1"/>
    </xf>
    <xf numFmtId="0" fontId="6" fillId="0" borderId="0" xfId="0" applyFont="1" applyAlignment="1" applyProtection="1">
      <alignment wrapText="1"/>
      <protection hidden="1"/>
    </xf>
    <xf numFmtId="0" fontId="15" fillId="0" borderId="0" xfId="0" applyFont="1" applyAlignment="1" applyProtection="1">
      <alignment wrapText="1"/>
      <protection hidden="1"/>
    </xf>
    <xf numFmtId="0" fontId="4" fillId="0" borderId="0" xfId="0" applyFont="1" applyAlignment="1" applyProtection="1">
      <alignment horizontal="center"/>
      <protection hidden="1"/>
    </xf>
    <xf numFmtId="0" fontId="13" fillId="3" borderId="0" xfId="0" applyFont="1" applyFill="1" applyAlignment="1" applyProtection="1">
      <alignment vertical="center" wrapText="1"/>
      <protection hidden="1"/>
    </xf>
    <xf numFmtId="0" fontId="4" fillId="0" borderId="1" xfId="0" applyFont="1" applyBorder="1" applyAlignment="1" applyProtection="1">
      <alignment horizontal="center" vertical="center"/>
      <protection hidden="1"/>
    </xf>
    <xf numFmtId="0" fontId="4" fillId="0" borderId="31" xfId="0" applyFont="1" applyBorder="1" applyAlignment="1" applyProtection="1">
      <alignment vertical="center"/>
      <protection hidden="1"/>
    </xf>
    <xf numFmtId="0" fontId="4" fillId="0" borderId="2" xfId="0" applyFont="1" applyBorder="1" applyAlignment="1" applyProtection="1">
      <alignment vertical="center"/>
      <protection hidden="1"/>
    </xf>
    <xf numFmtId="0" fontId="4" fillId="0" borderId="27" xfId="0" applyFont="1" applyBorder="1" applyAlignment="1" applyProtection="1">
      <alignment vertical="center"/>
      <protection hidden="1"/>
    </xf>
    <xf numFmtId="0" fontId="6" fillId="0" borderId="25" xfId="0" applyFont="1" applyBorder="1" applyAlignment="1" applyProtection="1">
      <alignment horizontal="center" vertical="center"/>
      <protection hidden="1"/>
    </xf>
    <xf numFmtId="0" fontId="6" fillId="0" borderId="0" xfId="0" applyFont="1" applyAlignment="1" applyProtection="1">
      <alignment vertical="center"/>
      <protection hidden="1"/>
    </xf>
    <xf numFmtId="0" fontId="6" fillId="0" borderId="0" xfId="0" applyFont="1" applyAlignment="1" applyProtection="1">
      <alignment horizontal="center" vertical="center"/>
      <protection hidden="1"/>
    </xf>
    <xf numFmtId="0" fontId="6" fillId="0" borderId="0" xfId="0" applyFont="1" applyAlignment="1" applyProtection="1">
      <alignment horizontal="right" vertical="center"/>
      <protection hidden="1"/>
    </xf>
    <xf numFmtId="0" fontId="6" fillId="0" borderId="3" xfId="0" applyFont="1" applyBorder="1" applyAlignment="1" applyProtection="1">
      <alignment horizontal="center" vertical="center"/>
      <protection hidden="1"/>
    </xf>
    <xf numFmtId="0" fontId="6" fillId="0" borderId="3" xfId="0" applyFont="1" applyBorder="1" applyAlignment="1" applyProtection="1">
      <alignment vertical="center"/>
      <protection hidden="1"/>
    </xf>
    <xf numFmtId="0" fontId="6" fillId="0" borderId="0" xfId="0" quotePrefix="1" applyFont="1" applyAlignment="1" applyProtection="1">
      <alignment vertical="center"/>
      <protection hidden="1"/>
    </xf>
    <xf numFmtId="0" fontId="24" fillId="0" borderId="0" xfId="0" applyFont="1" applyAlignment="1" applyProtection="1">
      <alignment vertical="center"/>
      <protection hidden="1"/>
    </xf>
    <xf numFmtId="0" fontId="8" fillId="0" borderId="0" xfId="0" applyFont="1" applyAlignment="1" applyProtection="1">
      <alignment vertical="center"/>
      <protection hidden="1"/>
    </xf>
    <xf numFmtId="0" fontId="6" fillId="0" borderId="0" xfId="0" applyFont="1" applyAlignment="1" applyProtection="1">
      <alignment horizontal="left" vertical="center"/>
      <protection hidden="1"/>
    </xf>
    <xf numFmtId="0" fontId="7" fillId="0" borderId="0" xfId="0" applyFont="1" applyAlignment="1" applyProtection="1">
      <alignment horizontal="center" vertical="center"/>
      <protection hidden="1"/>
    </xf>
    <xf numFmtId="0" fontId="7" fillId="0" borderId="0" xfId="0" applyFont="1" applyAlignment="1" applyProtection="1">
      <alignment vertical="center"/>
      <protection hidden="1"/>
    </xf>
    <xf numFmtId="0" fontId="6" fillId="0" borderId="0" xfId="0" applyFont="1" applyAlignment="1" applyProtection="1">
      <alignment horizontal="right" vertical="top"/>
      <protection hidden="1"/>
    </xf>
    <xf numFmtId="0" fontId="6" fillId="0" borderId="55" xfId="0" applyFont="1" applyBorder="1" applyAlignment="1" applyProtection="1">
      <alignment horizontal="center" vertical="center"/>
      <protection locked="0" hidden="1"/>
    </xf>
    <xf numFmtId="0" fontId="6" fillId="0" borderId="0" xfId="0" applyFont="1" applyAlignment="1" applyProtection="1">
      <alignment horizontal="right"/>
      <protection hidden="1"/>
    </xf>
    <xf numFmtId="0" fontId="6" fillId="0" borderId="6" xfId="0" applyFont="1" applyBorder="1" applyAlignment="1" applyProtection="1">
      <alignment horizontal="right" vertical="center"/>
      <protection locked="0" hidden="1"/>
    </xf>
    <xf numFmtId="0" fontId="5" fillId="0" borderId="0" xfId="0" applyFont="1" applyAlignment="1" applyProtection="1">
      <alignment horizontal="center" vertical="center" wrapText="1"/>
      <protection hidden="1"/>
    </xf>
    <xf numFmtId="0" fontId="6" fillId="0" borderId="34" xfId="0" applyFont="1" applyBorder="1" applyAlignment="1" applyProtection="1">
      <alignment horizontal="right" vertical="center"/>
      <protection hidden="1"/>
    </xf>
    <xf numFmtId="0" fontId="6" fillId="0" borderId="0" xfId="0" applyFont="1" applyAlignment="1" applyProtection="1">
      <alignment horizontal="center" vertical="center" wrapText="1"/>
      <protection hidden="1"/>
    </xf>
    <xf numFmtId="49" fontId="6" fillId="0" borderId="0" xfId="0" applyNumberFormat="1" applyFont="1" applyAlignment="1" applyProtection="1">
      <alignment vertical="center"/>
      <protection hidden="1"/>
    </xf>
    <xf numFmtId="49" fontId="6" fillId="0" borderId="0" xfId="0" applyNumberFormat="1" applyFont="1" applyAlignment="1" applyProtection="1">
      <alignment vertical="center" wrapText="1"/>
      <protection hidden="1"/>
    </xf>
    <xf numFmtId="0" fontId="6" fillId="0" borderId="0" xfId="0" applyFont="1" applyAlignment="1" applyProtection="1">
      <alignment vertical="center" wrapText="1"/>
      <protection hidden="1"/>
    </xf>
    <xf numFmtId="49" fontId="6" fillId="0" borderId="4" xfId="0" applyNumberFormat="1" applyFont="1" applyBorder="1" applyProtection="1">
      <protection hidden="1"/>
    </xf>
    <xf numFmtId="16" fontId="4" fillId="0" borderId="1" xfId="0" applyNumberFormat="1" applyFont="1" applyBorder="1" applyAlignment="1" applyProtection="1">
      <alignment horizontal="center" vertical="center" wrapText="1"/>
      <protection hidden="1"/>
    </xf>
    <xf numFmtId="0" fontId="4" fillId="3" borderId="18" xfId="0" applyFont="1" applyFill="1" applyBorder="1" applyAlignment="1" applyProtection="1">
      <alignment horizontal="center" vertical="center" wrapText="1"/>
      <protection hidden="1"/>
    </xf>
    <xf numFmtId="44" fontId="4" fillId="3" borderId="1" xfId="6" applyFont="1" applyFill="1" applyBorder="1" applyAlignment="1" applyProtection="1">
      <alignment horizontal="center" vertical="center" wrapText="1"/>
      <protection hidden="1"/>
    </xf>
    <xf numFmtId="44" fontId="4" fillId="0" borderId="31" xfId="6" applyFont="1" applyFill="1" applyBorder="1" applyAlignment="1" applyProtection="1">
      <alignment horizontal="center" vertical="center" wrapText="1"/>
      <protection hidden="1"/>
    </xf>
    <xf numFmtId="0" fontId="6" fillId="0" borderId="5" xfId="0" applyFont="1" applyBorder="1" applyAlignment="1" applyProtection="1">
      <alignment horizontal="center" vertical="center"/>
      <protection locked="0" hidden="1"/>
    </xf>
    <xf numFmtId="0" fontId="6" fillId="0" borderId="1" xfId="0" applyFont="1" applyBorder="1" applyAlignment="1" applyProtection="1">
      <alignment horizontal="center" vertical="center"/>
      <protection locked="0" hidden="1"/>
    </xf>
    <xf numFmtId="0" fontId="6" fillId="0" borderId="1" xfId="0" applyFont="1" applyBorder="1" applyAlignment="1" applyProtection="1">
      <alignment horizontal="center" vertical="center"/>
      <protection hidden="1"/>
    </xf>
    <xf numFmtId="0" fontId="6" fillId="0" borderId="0" xfId="0" applyFont="1" applyAlignment="1" applyProtection="1">
      <alignment horizontal="left" wrapText="1"/>
      <protection hidden="1"/>
    </xf>
    <xf numFmtId="0" fontId="48" fillId="0" borderId="0" xfId="0" applyFont="1" applyAlignment="1" applyProtection="1">
      <alignment vertical="center"/>
      <protection hidden="1"/>
    </xf>
    <xf numFmtId="0" fontId="4" fillId="0" borderId="0" xfId="0" applyFont="1" applyAlignment="1" applyProtection="1">
      <alignment vertical="center" wrapText="1"/>
      <protection hidden="1"/>
    </xf>
    <xf numFmtId="0" fontId="6" fillId="3" borderId="0" xfId="0" applyFont="1" applyFill="1" applyProtection="1">
      <protection hidden="1"/>
    </xf>
    <xf numFmtId="0" fontId="48" fillId="0" borderId="0" xfId="0" applyFont="1" applyAlignment="1" applyProtection="1">
      <alignment horizontal="left" vertical="center"/>
      <protection hidden="1"/>
    </xf>
    <xf numFmtId="0" fontId="37" fillId="0" borderId="0" xfId="0" applyFont="1" applyAlignment="1" applyProtection="1">
      <alignment vertical="top" wrapText="1"/>
      <protection hidden="1"/>
    </xf>
    <xf numFmtId="0" fontId="4" fillId="0" borderId="25" xfId="0" applyFont="1" applyBorder="1" applyAlignment="1" applyProtection="1">
      <alignment vertical="center"/>
      <protection hidden="1"/>
    </xf>
    <xf numFmtId="0" fontId="4" fillId="0" borderId="0" xfId="0" applyFont="1" applyAlignment="1" applyProtection="1">
      <alignment vertical="center"/>
      <protection locked="0" hidden="1"/>
    </xf>
    <xf numFmtId="0" fontId="4" fillId="0" borderId="25" xfId="0" applyFont="1" applyBorder="1" applyAlignment="1" applyProtection="1">
      <alignment horizontal="center" vertical="center" wrapText="1"/>
      <protection hidden="1"/>
    </xf>
    <xf numFmtId="44" fontId="4" fillId="0" borderId="1" xfId="6"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locked="0" hidden="1"/>
    </xf>
    <xf numFmtId="0" fontId="4" fillId="0" borderId="2" xfId="0" applyFont="1" applyBorder="1" applyAlignment="1" applyProtection="1">
      <alignment horizontal="center" vertical="center"/>
      <protection hidden="1"/>
    </xf>
    <xf numFmtId="44" fontId="0" fillId="0" borderId="0" xfId="0" applyNumberFormat="1" applyProtection="1">
      <protection hidden="1"/>
    </xf>
    <xf numFmtId="0" fontId="34" fillId="0" borderId="1" xfId="0" applyFont="1" applyBorder="1" applyAlignment="1" applyProtection="1">
      <alignment horizontal="center" vertical="center"/>
      <protection hidden="1"/>
    </xf>
    <xf numFmtId="0" fontId="36" fillId="4" borderId="1" xfId="0" applyFont="1" applyFill="1" applyBorder="1" applyAlignment="1" applyProtection="1">
      <alignment horizontal="center" vertical="center" wrapText="1"/>
      <protection locked="0" hidden="1"/>
    </xf>
    <xf numFmtId="0" fontId="36" fillId="4" borderId="1" xfId="0" applyFont="1" applyFill="1" applyBorder="1" applyAlignment="1" applyProtection="1">
      <alignment horizontal="center" vertical="center"/>
      <protection locked="0" hidden="1"/>
    </xf>
    <xf numFmtId="0" fontId="36" fillId="4" borderId="1" xfId="0" applyFont="1" applyFill="1" applyBorder="1" applyAlignment="1" applyProtection="1">
      <alignment horizontal="center" vertical="center"/>
      <protection hidden="1"/>
    </xf>
    <xf numFmtId="0" fontId="50" fillId="4" borderId="1" xfId="0" applyFont="1" applyFill="1" applyBorder="1" applyAlignment="1" applyProtection="1">
      <alignment horizontal="left" vertical="center" wrapText="1"/>
      <protection hidden="1"/>
    </xf>
    <xf numFmtId="0" fontId="50" fillId="4" borderId="1" xfId="0" applyFont="1" applyFill="1" applyBorder="1" applyAlignment="1" applyProtection="1">
      <alignment horizontal="center" vertical="center"/>
      <protection hidden="1"/>
    </xf>
    <xf numFmtId="44" fontId="50" fillId="4" borderId="1" xfId="6" applyFont="1" applyFill="1" applyBorder="1" applyAlignment="1" applyProtection="1">
      <alignment horizontal="center" vertical="center" wrapText="1"/>
      <protection hidden="1"/>
    </xf>
    <xf numFmtId="49" fontId="39" fillId="7" borderId="2" xfId="0" applyNumberFormat="1" applyFont="1" applyFill="1" applyBorder="1" applyAlignment="1" applyProtection="1">
      <alignment vertical="center" wrapText="1"/>
      <protection hidden="1"/>
    </xf>
    <xf numFmtId="0" fontId="36" fillId="4" borderId="2" xfId="0" applyFont="1" applyFill="1" applyBorder="1" applyAlignment="1" applyProtection="1">
      <alignment horizontal="center" vertical="center"/>
      <protection locked="0" hidden="1"/>
    </xf>
    <xf numFmtId="0" fontId="36" fillId="4" borderId="27" xfId="0" applyFont="1" applyFill="1" applyBorder="1" applyAlignment="1" applyProtection="1">
      <alignment horizontal="center" vertical="center" wrapText="1"/>
      <protection locked="0" hidden="1"/>
    </xf>
    <xf numFmtId="0" fontId="36" fillId="4" borderId="2" xfId="0" applyFont="1" applyFill="1" applyBorder="1" applyAlignment="1" applyProtection="1">
      <alignment horizontal="center" vertical="center"/>
      <protection hidden="1"/>
    </xf>
    <xf numFmtId="0" fontId="50" fillId="4" borderId="2" xfId="0" applyFont="1" applyFill="1" applyBorder="1" applyAlignment="1" applyProtection="1">
      <alignment horizontal="left" vertical="top" wrapText="1"/>
      <protection hidden="1"/>
    </xf>
    <xf numFmtId="0" fontId="4" fillId="4" borderId="1" xfId="0" applyFont="1" applyFill="1" applyBorder="1" applyAlignment="1" applyProtection="1">
      <alignment horizontal="center" vertical="center" wrapText="1"/>
      <protection locked="0" hidden="1"/>
    </xf>
    <xf numFmtId="0" fontId="4" fillId="4" borderId="1" xfId="0" applyFont="1" applyFill="1" applyBorder="1" applyAlignment="1" applyProtection="1">
      <alignment horizontal="center" vertical="center"/>
      <protection hidden="1"/>
    </xf>
    <xf numFmtId="0" fontId="34" fillId="4" borderId="1" xfId="0" applyFont="1" applyFill="1" applyBorder="1" applyAlignment="1" applyProtection="1">
      <alignment horizontal="justify" vertical="center" wrapText="1"/>
      <protection hidden="1"/>
    </xf>
    <xf numFmtId="0" fontId="34" fillId="4"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protection locked="0" hidden="1"/>
    </xf>
    <xf numFmtId="0" fontId="50" fillId="4" borderId="1" xfId="0" applyFont="1" applyFill="1" applyBorder="1" applyAlignment="1" applyProtection="1">
      <alignment horizontal="justify" vertical="center" wrapText="1"/>
      <protection hidden="1"/>
    </xf>
    <xf numFmtId="0" fontId="50" fillId="4" borderId="1" xfId="0" applyFont="1" applyFill="1" applyBorder="1" applyAlignment="1" applyProtection="1">
      <alignment horizontal="center" vertical="center" wrapText="1"/>
      <protection hidden="1"/>
    </xf>
    <xf numFmtId="0" fontId="50" fillId="4" borderId="2" xfId="0" applyFont="1" applyFill="1" applyBorder="1" applyAlignment="1" applyProtection="1">
      <alignment horizontal="justify" vertical="center" wrapText="1"/>
      <protection hidden="1"/>
    </xf>
    <xf numFmtId="0" fontId="36" fillId="4" borderId="2" xfId="0" applyFont="1" applyFill="1" applyBorder="1" applyAlignment="1" applyProtection="1">
      <alignment horizontal="center" vertical="center" wrapText="1"/>
      <protection locked="0" hidden="1"/>
    </xf>
    <xf numFmtId="0" fontId="50" fillId="4" borderId="2" xfId="0" applyFont="1" applyFill="1" applyBorder="1" applyAlignment="1" applyProtection="1">
      <alignment horizontal="center" vertical="center" wrapText="1"/>
      <protection hidden="1"/>
    </xf>
    <xf numFmtId="0" fontId="34" fillId="0" borderId="1" xfId="0" applyFont="1" applyBorder="1" applyAlignment="1" applyProtection="1">
      <alignment horizontal="center" vertical="center" wrapText="1"/>
      <protection hidden="1"/>
    </xf>
    <xf numFmtId="0" fontId="50" fillId="4" borderId="31" xfId="0" applyFont="1" applyFill="1" applyBorder="1" applyAlignment="1" applyProtection="1">
      <alignment horizontal="left" vertical="center" wrapText="1"/>
      <protection hidden="1"/>
    </xf>
    <xf numFmtId="0" fontId="50" fillId="4" borderId="2" xfId="0" applyFont="1" applyFill="1" applyBorder="1" applyAlignment="1" applyProtection="1">
      <alignment horizontal="left" vertical="center" wrapText="1"/>
      <protection hidden="1"/>
    </xf>
    <xf numFmtId="0" fontId="51" fillId="4" borderId="2" xfId="0" applyFont="1" applyFill="1" applyBorder="1" applyAlignment="1" applyProtection="1">
      <alignment horizontal="left" vertical="center"/>
      <protection hidden="1"/>
    </xf>
    <xf numFmtId="44" fontId="51" fillId="4" borderId="2" xfId="6" applyFont="1" applyFill="1" applyBorder="1" applyAlignment="1" applyProtection="1">
      <alignment horizontal="left" vertical="center"/>
      <protection hidden="1"/>
    </xf>
    <xf numFmtId="44" fontId="51" fillId="4" borderId="27" xfId="6" applyFont="1" applyFill="1" applyBorder="1" applyAlignment="1" applyProtection="1">
      <alignment horizontal="left" vertical="center" wrapText="1"/>
      <protection hidden="1"/>
    </xf>
    <xf numFmtId="0" fontId="51" fillId="4" borderId="2" xfId="0" applyFont="1" applyFill="1" applyBorder="1" applyAlignment="1" applyProtection="1">
      <alignment horizontal="center" vertical="center"/>
      <protection hidden="1"/>
    </xf>
    <xf numFmtId="44" fontId="51" fillId="4" borderId="2" xfId="6" applyFont="1" applyFill="1" applyBorder="1" applyAlignment="1" applyProtection="1">
      <alignment vertical="center"/>
      <protection hidden="1"/>
    </xf>
    <xf numFmtId="0" fontId="36" fillId="4" borderId="27" xfId="0" applyFont="1" applyFill="1" applyBorder="1" applyAlignment="1" applyProtection="1">
      <alignment horizontal="center" vertical="center"/>
      <protection locked="0" hidden="1"/>
    </xf>
    <xf numFmtId="0" fontId="36" fillId="4" borderId="25" xfId="0" applyFont="1" applyFill="1" applyBorder="1" applyAlignment="1" applyProtection="1">
      <alignment horizontal="center" vertical="center"/>
      <protection hidden="1"/>
    </xf>
    <xf numFmtId="0" fontId="50" fillId="4" borderId="2" xfId="0" applyFont="1" applyFill="1" applyBorder="1" applyAlignment="1" applyProtection="1">
      <alignment vertical="center"/>
      <protection hidden="1"/>
    </xf>
    <xf numFmtId="0" fontId="50" fillId="4" borderId="2" xfId="0" applyFont="1" applyFill="1" applyBorder="1" applyAlignment="1" applyProtection="1">
      <alignment vertical="center" wrapText="1"/>
      <protection hidden="1"/>
    </xf>
    <xf numFmtId="0" fontId="4" fillId="7" borderId="25" xfId="0" applyFont="1" applyFill="1" applyBorder="1" applyAlignment="1" applyProtection="1">
      <alignment horizontal="center" vertical="center" wrapText="1"/>
      <protection hidden="1"/>
    </xf>
    <xf numFmtId="0" fontId="4" fillId="0" borderId="0" xfId="0" applyFont="1" applyAlignment="1" applyProtection="1">
      <alignment horizontal="right" vertical="center" wrapText="1"/>
      <protection hidden="1"/>
    </xf>
    <xf numFmtId="44" fontId="4" fillId="0" borderId="0" xfId="3" applyFont="1" applyBorder="1" applyAlignment="1" applyProtection="1">
      <alignment horizontal="center" vertical="center" wrapText="1"/>
      <protection hidden="1"/>
    </xf>
    <xf numFmtId="0" fontId="49" fillId="3" borderId="0" xfId="0" applyFont="1" applyFill="1" applyAlignment="1" applyProtection="1">
      <alignment horizontal="center" vertical="center" textRotation="180" wrapText="1"/>
      <protection hidden="1"/>
    </xf>
    <xf numFmtId="0" fontId="0" fillId="0" borderId="20" xfId="0" applyBorder="1" applyProtection="1">
      <protection hidden="1"/>
    </xf>
    <xf numFmtId="0" fontId="0" fillId="0" borderId="14" xfId="0" applyBorder="1" applyProtection="1">
      <protection hidden="1"/>
    </xf>
    <xf numFmtId="0" fontId="4" fillId="0" borderId="31" xfId="0" applyFont="1" applyBorder="1" applyAlignment="1" applyProtection="1">
      <alignment horizontal="center" vertical="center" wrapText="1"/>
      <protection hidden="1"/>
    </xf>
    <xf numFmtId="0" fontId="6" fillId="0" borderId="4" xfId="0" applyFont="1" applyBorder="1" applyProtection="1">
      <protection hidden="1"/>
    </xf>
    <xf numFmtId="0" fontId="6" fillId="0" borderId="0" xfId="0" quotePrefix="1" applyFont="1" applyAlignment="1" applyProtection="1">
      <alignment horizontal="left" wrapText="1"/>
      <protection hidden="1"/>
    </xf>
    <xf numFmtId="0" fontId="9" fillId="0" borderId="4" xfId="0" applyFont="1" applyBorder="1" applyAlignment="1" applyProtection="1">
      <alignment vertical="center" wrapText="1"/>
      <protection hidden="1"/>
    </xf>
    <xf numFmtId="0" fontId="9" fillId="0" borderId="0" xfId="0" applyFont="1" applyProtection="1">
      <protection hidden="1"/>
    </xf>
    <xf numFmtId="0" fontId="6" fillId="3" borderId="5" xfId="0" applyFont="1" applyFill="1" applyBorder="1" applyAlignment="1" applyProtection="1">
      <alignment horizontal="center" vertical="center"/>
      <protection locked="0" hidden="1"/>
    </xf>
    <xf numFmtId="0" fontId="6" fillId="3" borderId="1" xfId="0" applyFont="1" applyFill="1" applyBorder="1" applyAlignment="1" applyProtection="1">
      <alignment horizontal="center" vertical="center"/>
      <protection locked="0" hidden="1"/>
    </xf>
    <xf numFmtId="0" fontId="6" fillId="3" borderId="1" xfId="0" applyFont="1" applyFill="1" applyBorder="1" applyAlignment="1" applyProtection="1">
      <alignment horizontal="center" vertical="center"/>
      <protection hidden="1"/>
    </xf>
    <xf numFmtId="0" fontId="28" fillId="3" borderId="4" xfId="0" applyFont="1" applyFill="1" applyBorder="1" applyAlignment="1" applyProtection="1">
      <alignment vertical="center" wrapText="1"/>
      <protection hidden="1"/>
    </xf>
    <xf numFmtId="0" fontId="28" fillId="3" borderId="0" xfId="0" applyFont="1" applyFill="1" applyAlignment="1" applyProtection="1">
      <alignment vertical="center" wrapText="1"/>
      <protection hidden="1"/>
    </xf>
    <xf numFmtId="0" fontId="6" fillId="3" borderId="0" xfId="0" applyFont="1" applyFill="1" applyAlignment="1" applyProtection="1">
      <alignment horizontal="center" wrapText="1"/>
      <protection hidden="1"/>
    </xf>
    <xf numFmtId="0" fontId="45" fillId="5" borderId="0" xfId="0" applyFont="1" applyFill="1" applyAlignment="1" applyProtection="1">
      <alignment horizontal="center" vertical="center"/>
      <protection hidden="1"/>
    </xf>
    <xf numFmtId="0" fontId="4" fillId="0" borderId="15" xfId="0" applyFont="1" applyBorder="1" applyAlignment="1" applyProtection="1">
      <alignment horizontal="center" vertical="center"/>
      <protection hidden="1"/>
    </xf>
    <xf numFmtId="44" fontId="6" fillId="0" borderId="0" xfId="0" applyNumberFormat="1" applyFont="1" applyProtection="1">
      <protection hidden="1"/>
    </xf>
    <xf numFmtId="0" fontId="13" fillId="0" borderId="0" xfId="0" applyFont="1" applyAlignment="1" applyProtection="1">
      <alignment horizontal="center" vertical="center" wrapText="1"/>
      <protection hidden="1"/>
    </xf>
    <xf numFmtId="165" fontId="36" fillId="0" borderId="0" xfId="6" applyNumberFormat="1" applyFont="1" applyFill="1" applyBorder="1" applyAlignment="1" applyProtection="1">
      <alignment horizontal="center" vertical="center" wrapText="1"/>
      <protection hidden="1"/>
    </xf>
    <xf numFmtId="49" fontId="6" fillId="0" borderId="0" xfId="0" applyNumberFormat="1" applyFont="1" applyProtection="1">
      <protection hidden="1"/>
    </xf>
    <xf numFmtId="0" fontId="20" fillId="2" borderId="0" xfId="0" applyFont="1" applyFill="1" applyAlignment="1" applyProtection="1">
      <alignment horizontal="right" wrapText="1"/>
      <protection hidden="1"/>
    </xf>
    <xf numFmtId="0" fontId="0" fillId="2" borderId="0" xfId="0" applyFill="1" applyProtection="1">
      <protection hidden="1"/>
    </xf>
    <xf numFmtId="0" fontId="30" fillId="2" borderId="0" xfId="0" applyFont="1" applyFill="1" applyAlignment="1" applyProtection="1">
      <alignment wrapText="1"/>
      <protection hidden="1"/>
    </xf>
    <xf numFmtId="0" fontId="43" fillId="0" borderId="0" xfId="0" applyFont="1" applyAlignment="1" applyProtection="1">
      <alignment horizontal="left" vertical="center" wrapText="1"/>
      <protection hidden="1"/>
    </xf>
    <xf numFmtId="0" fontId="4" fillId="0" borderId="0" xfId="0" applyFont="1" applyAlignment="1" applyProtection="1">
      <alignment horizontal="center" vertical="center"/>
      <protection hidden="1"/>
    </xf>
    <xf numFmtId="0" fontId="36" fillId="0" borderId="0" xfId="0" applyFont="1" applyAlignment="1" applyProtection="1">
      <alignment horizontal="center" vertical="center" wrapText="1"/>
      <protection hidden="1"/>
    </xf>
    <xf numFmtId="44" fontId="6" fillId="0" borderId="35" xfId="3" applyFont="1" applyBorder="1" applyAlignment="1" applyProtection="1">
      <alignment horizontal="center" vertical="center" wrapText="1"/>
      <protection hidden="1"/>
    </xf>
    <xf numFmtId="43" fontId="6" fillId="0" borderId="0" xfId="0" applyNumberFormat="1" applyFont="1" applyProtection="1">
      <protection hidden="1"/>
    </xf>
    <xf numFmtId="44" fontId="45" fillId="5" borderId="0" xfId="0" applyNumberFormat="1" applyFont="1" applyFill="1" applyAlignment="1" applyProtection="1">
      <alignment horizontal="center" vertical="center"/>
      <protection hidden="1"/>
    </xf>
    <xf numFmtId="44" fontId="6" fillId="0" borderId="38" xfId="3" applyFont="1" applyBorder="1" applyAlignment="1" applyProtection="1">
      <alignment horizontal="center" vertical="center" wrapText="1"/>
      <protection hidden="1"/>
    </xf>
    <xf numFmtId="44" fontId="6" fillId="0" borderId="31" xfId="3" applyFont="1" applyBorder="1" applyAlignment="1" applyProtection="1">
      <alignment horizontal="center" vertical="center" wrapText="1"/>
      <protection hidden="1"/>
    </xf>
    <xf numFmtId="166" fontId="6" fillId="0" borderId="0" xfId="0" applyNumberFormat="1" applyFont="1" applyProtection="1">
      <protection hidden="1"/>
    </xf>
    <xf numFmtId="44" fontId="6" fillId="0" borderId="35" xfId="0" applyNumberFormat="1" applyFont="1" applyBorder="1" applyAlignment="1" applyProtection="1">
      <alignment horizontal="center" vertical="center" wrapText="1"/>
      <protection hidden="1"/>
    </xf>
    <xf numFmtId="164" fontId="6" fillId="0" borderId="0" xfId="0" applyNumberFormat="1" applyFont="1" applyAlignment="1" applyProtection="1">
      <alignment vertical="center" wrapText="1"/>
      <protection hidden="1"/>
    </xf>
    <xf numFmtId="44" fontId="6" fillId="0" borderId="42" xfId="0" applyNumberFormat="1" applyFont="1" applyBorder="1" applyAlignment="1" applyProtection="1">
      <alignment wrapText="1"/>
      <protection hidden="1"/>
    </xf>
    <xf numFmtId="0" fontId="32" fillId="0" borderId="0" xfId="0" applyFont="1" applyAlignment="1" applyProtection="1">
      <alignment wrapText="1"/>
      <protection hidden="1"/>
    </xf>
    <xf numFmtId="44" fontId="6" fillId="0" borderId="31" xfId="0" applyNumberFormat="1" applyFont="1" applyBorder="1" applyAlignment="1" applyProtection="1">
      <alignment wrapText="1"/>
      <protection hidden="1"/>
    </xf>
    <xf numFmtId="44" fontId="6" fillId="0" borderId="43" xfId="0" applyNumberFormat="1" applyFont="1" applyBorder="1" applyAlignment="1" applyProtection="1">
      <alignment wrapText="1"/>
      <protection hidden="1"/>
    </xf>
    <xf numFmtId="0" fontId="22" fillId="0" borderId="0" xfId="0" applyFont="1" applyAlignment="1" applyProtection="1">
      <alignment vertical="center"/>
      <protection hidden="1"/>
    </xf>
    <xf numFmtId="44" fontId="6" fillId="0" borderId="0" xfId="0" applyNumberFormat="1" applyFont="1" applyAlignment="1" applyProtection="1">
      <alignment vertical="center" wrapText="1"/>
      <protection hidden="1"/>
    </xf>
    <xf numFmtId="0" fontId="36" fillId="0" borderId="4" xfId="0" applyFont="1" applyBorder="1" applyAlignment="1" applyProtection="1">
      <alignment horizontal="center" vertical="top" wrapText="1"/>
      <protection hidden="1"/>
    </xf>
    <xf numFmtId="0" fontId="36" fillId="0" borderId="0" xfId="0" applyFont="1" applyAlignment="1" applyProtection="1">
      <alignment horizontal="center" vertical="top" wrapText="1"/>
      <protection hidden="1"/>
    </xf>
    <xf numFmtId="0" fontId="36" fillId="5" borderId="0" xfId="0" applyFont="1" applyFill="1" applyAlignment="1" applyProtection="1">
      <alignment horizontal="left" vertical="center"/>
      <protection hidden="1"/>
    </xf>
    <xf numFmtId="0" fontId="15" fillId="0" borderId="0" xfId="0" applyFont="1" applyProtection="1">
      <protection hidden="1"/>
    </xf>
    <xf numFmtId="0" fontId="4" fillId="0" borderId="0" xfId="0" applyFont="1" applyAlignment="1" applyProtection="1">
      <alignment horizontal="center" vertical="center" wrapText="1"/>
      <protection hidden="1"/>
    </xf>
    <xf numFmtId="0" fontId="4" fillId="0" borderId="0" xfId="0" applyFont="1" applyProtection="1">
      <protection hidden="1"/>
    </xf>
    <xf numFmtId="44" fontId="6" fillId="0" borderId="0" xfId="3" applyFont="1" applyBorder="1" applyAlignment="1" applyProtection="1">
      <alignment horizontal="center" vertical="center"/>
      <protection hidden="1"/>
    </xf>
    <xf numFmtId="0" fontId="6" fillId="0" borderId="4" xfId="0" applyFont="1" applyBorder="1" applyAlignment="1" applyProtection="1">
      <alignment horizontal="center" vertical="center" wrapText="1"/>
      <protection hidden="1"/>
    </xf>
    <xf numFmtId="0" fontId="16" fillId="0" borderId="4" xfId="0" applyFont="1" applyBorder="1" applyAlignment="1" applyProtection="1">
      <alignment horizontal="center" vertical="center" wrapText="1"/>
      <protection hidden="1"/>
    </xf>
    <xf numFmtId="0" fontId="16" fillId="0" borderId="0" xfId="0" applyFont="1" applyAlignment="1" applyProtection="1">
      <alignment horizontal="center" vertical="center" wrapText="1"/>
      <protection hidden="1"/>
    </xf>
    <xf numFmtId="0" fontId="45" fillId="5" borderId="31" xfId="0" applyFont="1" applyFill="1" applyBorder="1" applyAlignment="1" applyProtection="1">
      <alignment horizontal="center" vertical="center"/>
      <protection hidden="1"/>
    </xf>
    <xf numFmtId="44" fontId="6" fillId="0" borderId="31" xfId="0" applyNumberFormat="1" applyFont="1" applyBorder="1" applyProtection="1">
      <protection hidden="1"/>
    </xf>
    <xf numFmtId="0" fontId="6" fillId="0" borderId="0" xfId="0" applyFont="1" applyAlignment="1" applyProtection="1">
      <alignment horizontal="left"/>
      <protection hidden="1"/>
    </xf>
    <xf numFmtId="44" fontId="4" fillId="0" borderId="0" xfId="3" applyFont="1" applyBorder="1" applyAlignment="1" applyProtection="1">
      <alignment vertical="center" wrapText="1"/>
      <protection hidden="1"/>
    </xf>
    <xf numFmtId="44" fontId="4" fillId="0" borderId="0" xfId="3" applyFont="1" applyFill="1" applyBorder="1" applyAlignment="1" applyProtection="1">
      <alignment horizontal="center" vertical="center" wrapText="1"/>
      <protection hidden="1"/>
    </xf>
    <xf numFmtId="0" fontId="11" fillId="0" borderId="0" xfId="0" applyFont="1" applyAlignment="1" applyProtection="1">
      <alignment horizontal="center" vertical="center" textRotation="180"/>
      <protection hidden="1"/>
    </xf>
    <xf numFmtId="0" fontId="6" fillId="5" borderId="32" xfId="0" applyFont="1" applyFill="1" applyBorder="1" applyAlignment="1" applyProtection="1">
      <alignment vertical="center" wrapText="1"/>
      <protection hidden="1"/>
    </xf>
    <xf numFmtId="0" fontId="6" fillId="5" borderId="26" xfId="0" applyFont="1" applyFill="1" applyBorder="1" applyAlignment="1" applyProtection="1">
      <alignment vertical="center" wrapText="1"/>
      <protection hidden="1"/>
    </xf>
    <xf numFmtId="0" fontId="4" fillId="0" borderId="5" xfId="0" applyFont="1" applyBorder="1" applyAlignment="1" applyProtection="1">
      <alignment horizontal="center" vertical="center"/>
      <protection hidden="1"/>
    </xf>
    <xf numFmtId="0" fontId="6" fillId="0" borderId="24" xfId="0" applyFont="1" applyBorder="1" applyAlignment="1" applyProtection="1">
      <alignment horizontal="left" vertical="center"/>
      <protection hidden="1"/>
    </xf>
    <xf numFmtId="0" fontId="6" fillId="0" borderId="4" xfId="0" applyFont="1" applyBorder="1" applyAlignment="1" applyProtection="1">
      <alignment horizontal="left" vertical="center"/>
      <protection hidden="1"/>
    </xf>
    <xf numFmtId="0" fontId="6" fillId="0" borderId="13" xfId="0" applyFont="1" applyBorder="1" applyAlignment="1" applyProtection="1">
      <alignment horizontal="left" vertical="center"/>
      <protection hidden="1"/>
    </xf>
    <xf numFmtId="0" fontId="6" fillId="0" borderId="4" xfId="0" applyFont="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7" fillId="0" borderId="4" xfId="0" applyFont="1" applyBorder="1" applyAlignment="1" applyProtection="1">
      <alignment horizontal="left" vertical="center"/>
      <protection hidden="1"/>
    </xf>
    <xf numFmtId="0" fontId="0" fillId="0" borderId="4" xfId="0" applyBorder="1" applyProtection="1">
      <protection hidden="1"/>
    </xf>
    <xf numFmtId="49" fontId="6" fillId="0" borderId="4" xfId="0" applyNumberFormat="1" applyFont="1" applyBorder="1" applyAlignment="1" applyProtection="1">
      <alignment vertical="center" wrapText="1"/>
      <protection hidden="1"/>
    </xf>
    <xf numFmtId="0" fontId="4" fillId="0" borderId="4" xfId="0" applyFont="1" applyBorder="1" applyAlignment="1" applyProtection="1">
      <alignment horizontal="left" vertical="center"/>
      <protection hidden="1"/>
    </xf>
    <xf numFmtId="0" fontId="4" fillId="0" borderId="5" xfId="0" applyFont="1" applyBorder="1" applyAlignment="1" applyProtection="1">
      <alignment horizontal="center" vertical="center" wrapText="1"/>
      <protection locked="0" hidden="1"/>
    </xf>
    <xf numFmtId="0" fontId="36" fillId="4" borderId="5" xfId="0" applyFont="1" applyFill="1" applyBorder="1" applyAlignment="1" applyProtection="1">
      <alignment horizontal="center" vertical="center" wrapText="1"/>
      <protection locked="0" hidden="1"/>
    </xf>
    <xf numFmtId="0" fontId="36" fillId="4" borderId="28" xfId="0" applyFont="1" applyFill="1" applyBorder="1" applyAlignment="1" applyProtection="1">
      <alignment horizontal="center" vertical="center" wrapText="1"/>
      <protection locked="0" hidden="1"/>
    </xf>
    <xf numFmtId="0" fontId="4" fillId="4" borderId="5" xfId="0" applyFont="1" applyFill="1" applyBorder="1" applyAlignment="1" applyProtection="1">
      <alignment horizontal="center" vertical="center" wrapText="1"/>
      <protection locked="0" hidden="1"/>
    </xf>
    <xf numFmtId="0" fontId="4" fillId="0" borderId="5" xfId="0" applyFont="1" applyBorder="1" applyAlignment="1" applyProtection="1">
      <alignment horizontal="center" vertical="center"/>
      <protection locked="0" hidden="1"/>
    </xf>
    <xf numFmtId="44" fontId="31" fillId="4" borderId="0" xfId="0" applyNumberFormat="1" applyFont="1" applyFill="1" applyProtection="1">
      <protection hidden="1"/>
    </xf>
    <xf numFmtId="0" fontId="6" fillId="0" borderId="0" xfId="0" quotePrefix="1" applyFont="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4" fillId="3" borderId="0" xfId="0" applyFont="1" applyFill="1" applyAlignment="1" applyProtection="1">
      <alignment vertical="center" wrapText="1"/>
      <protection hidden="1"/>
    </xf>
    <xf numFmtId="0" fontId="6" fillId="0" borderId="9"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6" xfId="0" applyFont="1" applyBorder="1" applyAlignment="1" applyProtection="1">
      <alignment vertical="center" wrapText="1"/>
      <protection hidden="1"/>
    </xf>
    <xf numFmtId="0" fontId="6" fillId="0" borderId="14" xfId="0" applyFont="1" applyBorder="1" applyAlignment="1" applyProtection="1">
      <alignment vertical="center" wrapText="1"/>
      <protection hidden="1"/>
    </xf>
    <xf numFmtId="0" fontId="4" fillId="0" borderId="16" xfId="0" applyFont="1" applyBorder="1" applyAlignment="1" applyProtection="1">
      <alignment horizontal="center" vertical="center"/>
      <protection hidden="1"/>
    </xf>
    <xf numFmtId="0" fontId="13" fillId="0" borderId="4" xfId="0" applyFont="1" applyBorder="1" applyAlignment="1" applyProtection="1">
      <alignment horizontal="center" vertical="center" wrapText="1"/>
      <protection hidden="1"/>
    </xf>
    <xf numFmtId="0" fontId="33" fillId="0" borderId="4" xfId="0" applyFont="1" applyBorder="1" applyAlignment="1" applyProtection="1">
      <alignment horizontal="center" vertical="center"/>
      <protection hidden="1"/>
    </xf>
    <xf numFmtId="0" fontId="31" fillId="5" borderId="4" xfId="0" applyFont="1" applyFill="1" applyBorder="1" applyAlignment="1" applyProtection="1">
      <alignment vertical="center"/>
      <protection hidden="1"/>
    </xf>
    <xf numFmtId="0" fontId="2" fillId="0" borderId="5" xfId="0" applyFont="1" applyBorder="1" applyAlignment="1" applyProtection="1">
      <alignment horizontal="center" wrapText="1"/>
      <protection locked="0" hidden="1"/>
    </xf>
    <xf numFmtId="0" fontId="2" fillId="0" borderId="5" xfId="0" applyFont="1" applyBorder="1" applyAlignment="1" applyProtection="1">
      <alignment horizontal="center"/>
      <protection locked="0" hidden="1"/>
    </xf>
    <xf numFmtId="0" fontId="4" fillId="0" borderId="4" xfId="0" applyFont="1" applyBorder="1" applyAlignment="1" applyProtection="1">
      <alignment vertical="center" wrapText="1"/>
      <protection hidden="1"/>
    </xf>
    <xf numFmtId="0" fontId="43" fillId="0" borderId="4" xfId="0" applyFont="1" applyBorder="1" applyAlignment="1" applyProtection="1">
      <alignment horizontal="left" vertical="center" wrapText="1"/>
      <protection hidden="1"/>
    </xf>
    <xf numFmtId="0" fontId="36" fillId="0" borderId="4" xfId="0" applyFont="1" applyBorder="1" applyAlignment="1" applyProtection="1">
      <alignment horizontal="center" vertical="center" wrapText="1"/>
      <protection hidden="1"/>
    </xf>
    <xf numFmtId="0" fontId="56" fillId="0" borderId="5" xfId="0" applyFont="1" applyBorder="1" applyAlignment="1" applyProtection="1">
      <alignment horizontal="center" vertical="center"/>
      <protection locked="0" hidden="1"/>
    </xf>
    <xf numFmtId="0" fontId="56" fillId="0" borderId="19" xfId="0" applyFont="1" applyBorder="1" applyAlignment="1" applyProtection="1">
      <alignment horizontal="center" vertical="center"/>
      <protection locked="0" hidden="1"/>
    </xf>
    <xf numFmtId="0" fontId="54" fillId="5" borderId="4" xfId="0" applyFont="1" applyFill="1" applyBorder="1" applyAlignment="1" applyProtection="1">
      <alignment horizontal="center" vertical="center"/>
      <protection hidden="1"/>
    </xf>
    <xf numFmtId="0" fontId="31" fillId="5" borderId="5" xfId="0" applyFont="1" applyFill="1" applyBorder="1" applyAlignment="1" applyProtection="1">
      <alignment vertical="center"/>
      <protection hidden="1"/>
    </xf>
    <xf numFmtId="0" fontId="31" fillId="5" borderId="5" xfId="0" applyFont="1" applyFill="1" applyBorder="1" applyAlignment="1" applyProtection="1">
      <alignment horizontal="center" vertical="center"/>
      <protection hidden="1"/>
    </xf>
    <xf numFmtId="0" fontId="6" fillId="0" borderId="5" xfId="0" applyFont="1" applyBorder="1" applyAlignment="1" applyProtection="1">
      <alignment horizontal="center"/>
      <protection locked="0" hidden="1"/>
    </xf>
    <xf numFmtId="0" fontId="4" fillId="0" borderId="4" xfId="0" applyFont="1" applyBorder="1" applyAlignment="1" applyProtection="1">
      <alignment horizontal="center" vertical="center" wrapText="1"/>
      <protection hidden="1"/>
    </xf>
    <xf numFmtId="44" fontId="6" fillId="4" borderId="28" xfId="6" applyFont="1" applyFill="1" applyBorder="1" applyAlignment="1" applyProtection="1">
      <alignment horizontal="center" vertical="center" wrapText="1"/>
      <protection hidden="1"/>
    </xf>
    <xf numFmtId="44" fontId="6" fillId="4" borderId="31" xfId="6" applyFont="1" applyFill="1" applyBorder="1" applyAlignment="1" applyProtection="1">
      <alignment horizontal="center" vertical="center" wrapText="1"/>
      <protection hidden="1"/>
    </xf>
    <xf numFmtId="49" fontId="4" fillId="0" borderId="62" xfId="0" applyNumberFormat="1" applyFont="1" applyBorder="1" applyAlignment="1" applyProtection="1">
      <alignment horizontal="center" vertical="center"/>
      <protection locked="0" hidden="1"/>
    </xf>
    <xf numFmtId="49" fontId="4" fillId="0" borderId="63" xfId="0" applyNumberFormat="1" applyFont="1" applyBorder="1" applyAlignment="1" applyProtection="1">
      <alignment horizontal="center" vertical="center"/>
      <protection locked="0" hidden="1"/>
    </xf>
    <xf numFmtId="49" fontId="4" fillId="0" borderId="67" xfId="0" applyNumberFormat="1" applyFont="1" applyBorder="1" applyAlignment="1" applyProtection="1">
      <alignment horizontal="center" vertical="center"/>
      <protection locked="0" hidden="1"/>
    </xf>
    <xf numFmtId="49" fontId="4" fillId="0" borderId="60" xfId="0" applyNumberFormat="1" applyFont="1" applyBorder="1" applyAlignment="1" applyProtection="1">
      <alignment horizontal="center" vertical="center"/>
      <protection locked="0" hidden="1"/>
    </xf>
    <xf numFmtId="49" fontId="4" fillId="0" borderId="61" xfId="0" applyNumberFormat="1" applyFont="1" applyBorder="1" applyAlignment="1" applyProtection="1">
      <alignment horizontal="center" vertical="center"/>
      <protection locked="0" hidden="1"/>
    </xf>
    <xf numFmtId="49" fontId="4" fillId="0" borderId="66" xfId="0" applyNumberFormat="1" applyFont="1" applyBorder="1" applyAlignment="1" applyProtection="1">
      <alignment horizontal="center" vertical="center"/>
      <protection locked="0" hidden="1"/>
    </xf>
    <xf numFmtId="0" fontId="4" fillId="0" borderId="62" xfId="0" applyFont="1" applyBorder="1" applyAlignment="1" applyProtection="1">
      <alignment horizontal="center" vertical="center"/>
      <protection locked="0" hidden="1"/>
    </xf>
    <xf numFmtId="0" fontId="4" fillId="0" borderId="63" xfId="0" applyFont="1" applyBorder="1" applyAlignment="1" applyProtection="1">
      <alignment horizontal="center" vertical="center"/>
      <protection locked="0" hidden="1"/>
    </xf>
    <xf numFmtId="0" fontId="4" fillId="0" borderId="67" xfId="0" applyFont="1" applyBorder="1" applyAlignment="1" applyProtection="1">
      <alignment horizontal="center" vertical="center"/>
      <protection locked="0" hidden="1"/>
    </xf>
    <xf numFmtId="0" fontId="4" fillId="0" borderId="64" xfId="0" applyFont="1" applyBorder="1" applyAlignment="1" applyProtection="1">
      <alignment horizontal="center" vertical="center"/>
      <protection locked="0" hidden="1"/>
    </xf>
    <xf numFmtId="0" fontId="4" fillId="0" borderId="65" xfId="0" applyFont="1" applyBorder="1" applyAlignment="1" applyProtection="1">
      <alignment horizontal="center" vertical="center"/>
      <protection locked="0" hidden="1"/>
    </xf>
    <xf numFmtId="0" fontId="4" fillId="0" borderId="68" xfId="0" applyFont="1" applyBorder="1" applyAlignment="1" applyProtection="1">
      <alignment horizontal="center" vertical="center"/>
      <protection locked="0" hidden="1"/>
    </xf>
    <xf numFmtId="0" fontId="4" fillId="0" borderId="69" xfId="0" applyFont="1" applyBorder="1" applyAlignment="1" applyProtection="1">
      <alignment horizontal="center" vertical="center"/>
      <protection locked="0" hidden="1"/>
    </xf>
    <xf numFmtId="0" fontId="4" fillId="0" borderId="70" xfId="0" applyFont="1" applyBorder="1" applyAlignment="1" applyProtection="1">
      <alignment horizontal="center" vertical="center"/>
      <protection locked="0" hidden="1"/>
    </xf>
    <xf numFmtId="0" fontId="4" fillId="0" borderId="71" xfId="0" applyFont="1" applyBorder="1" applyAlignment="1" applyProtection="1">
      <alignment horizontal="center" vertical="center"/>
      <protection locked="0" hidden="1"/>
    </xf>
    <xf numFmtId="49" fontId="4" fillId="0" borderId="64" xfId="0" applyNumberFormat="1" applyFont="1" applyBorder="1" applyAlignment="1" applyProtection="1">
      <alignment horizontal="center" vertical="center"/>
      <protection locked="0" hidden="1"/>
    </xf>
    <xf numFmtId="49" fontId="4" fillId="0" borderId="65" xfId="0" applyNumberFormat="1" applyFont="1" applyBorder="1" applyAlignment="1" applyProtection="1">
      <alignment horizontal="center" vertical="center"/>
      <protection locked="0" hidden="1"/>
    </xf>
    <xf numFmtId="49" fontId="4" fillId="0" borderId="68" xfId="0" applyNumberFormat="1" applyFont="1" applyBorder="1" applyAlignment="1" applyProtection="1">
      <alignment horizontal="center" vertical="center"/>
      <protection locked="0" hidden="1"/>
    </xf>
    <xf numFmtId="0" fontId="34" fillId="0" borderId="27" xfId="0" applyFont="1" applyBorder="1" applyAlignment="1" applyProtection="1">
      <alignment vertical="center" wrapText="1"/>
      <protection hidden="1"/>
    </xf>
    <xf numFmtId="0" fontId="47" fillId="0" borderId="0" xfId="0" applyFont="1" applyAlignment="1" applyProtection="1">
      <alignment horizontal="left" vertical="center" wrapText="1"/>
      <protection hidden="1"/>
    </xf>
    <xf numFmtId="0" fontId="6" fillId="0" borderId="54" xfId="0" applyFont="1" applyBorder="1" applyAlignment="1" applyProtection="1">
      <alignment vertical="center"/>
      <protection locked="0" hidden="1"/>
    </xf>
    <xf numFmtId="0" fontId="5" fillId="0" borderId="4" xfId="0" applyFont="1" applyBorder="1" applyAlignment="1" applyProtection="1">
      <alignment horizontal="center" vertical="center"/>
      <protection hidden="1"/>
    </xf>
    <xf numFmtId="168" fontId="34" fillId="0" borderId="1" xfId="6" applyNumberFormat="1" applyFont="1" applyFill="1" applyBorder="1" applyAlignment="1">
      <alignment horizontal="center" vertical="center" wrapText="1"/>
    </xf>
    <xf numFmtId="0" fontId="34" fillId="0" borderId="1" xfId="0" applyFont="1" applyBorder="1" applyAlignment="1">
      <alignment horizontal="center" vertical="center"/>
    </xf>
    <xf numFmtId="0" fontId="34" fillId="0" borderId="1" xfId="0" applyFont="1" applyBorder="1" applyAlignment="1">
      <alignment horizontal="center" vertical="center" wrapText="1"/>
    </xf>
    <xf numFmtId="0" fontId="34" fillId="0" borderId="2" xfId="0" applyFont="1" applyBorder="1" applyAlignment="1" applyProtection="1">
      <alignment vertical="center" wrapText="1"/>
      <protection hidden="1"/>
    </xf>
    <xf numFmtId="0" fontId="47" fillId="0" borderId="0" xfId="0" applyFont="1" applyAlignment="1" applyProtection="1">
      <alignment vertical="center" wrapText="1"/>
      <protection hidden="1"/>
    </xf>
    <xf numFmtId="0" fontId="4" fillId="0" borderId="0" xfId="0" applyFont="1" applyAlignment="1" applyProtection="1">
      <alignment vertical="top" wrapText="1"/>
      <protection hidden="1"/>
    </xf>
    <xf numFmtId="0" fontId="4" fillId="0" borderId="1" xfId="0" applyFont="1" applyBorder="1" applyAlignment="1">
      <alignment horizontal="center" vertical="center" wrapText="1"/>
    </xf>
    <xf numFmtId="44" fontId="4" fillId="3" borderId="1" xfId="6" applyFont="1" applyFill="1" applyBorder="1" applyAlignment="1">
      <alignment horizontal="center" vertical="center" wrapText="1"/>
    </xf>
    <xf numFmtId="44" fontId="4" fillId="0" borderId="1" xfId="6" applyFont="1" applyBorder="1" applyAlignment="1">
      <alignment horizontal="center" vertical="center" wrapText="1"/>
    </xf>
    <xf numFmtId="0" fontId="6" fillId="0" borderId="1" xfId="0" applyFont="1" applyBorder="1" applyAlignment="1">
      <alignment horizontal="center" vertical="center"/>
    </xf>
    <xf numFmtId="0" fontId="4" fillId="3" borderId="1" xfId="0" applyFont="1" applyFill="1" applyBorder="1" applyAlignment="1">
      <alignment horizontal="center" vertical="center" wrapText="1"/>
    </xf>
    <xf numFmtId="44" fontId="4" fillId="0" borderId="31" xfId="6" applyFont="1" applyBorder="1" applyAlignment="1">
      <alignment horizontal="center" vertical="center" wrapText="1"/>
    </xf>
    <xf numFmtId="0" fontId="27" fillId="3" borderId="1" xfId="0" applyFont="1" applyFill="1" applyBorder="1" applyAlignment="1">
      <alignment horizontal="center" vertical="center"/>
    </xf>
    <xf numFmtId="168" fontId="34" fillId="3" borderId="1" xfId="6" applyNumberFormat="1" applyFont="1" applyFill="1" applyBorder="1" applyAlignment="1">
      <alignment horizontal="center" vertical="center" wrapText="1"/>
    </xf>
    <xf numFmtId="164" fontId="13" fillId="0" borderId="38" xfId="0" applyNumberFormat="1" applyFont="1" applyBorder="1" applyAlignment="1" applyProtection="1">
      <alignment vertical="center" wrapText="1"/>
      <protection hidden="1"/>
    </xf>
    <xf numFmtId="0" fontId="4" fillId="0" borderId="19"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5" xfId="0" applyFont="1" applyBorder="1" applyAlignment="1">
      <alignment horizontal="center" vertical="center"/>
    </xf>
    <xf numFmtId="170" fontId="6" fillId="0" borderId="1" xfId="0" applyNumberFormat="1" applyFont="1" applyBorder="1" applyAlignment="1">
      <alignment horizontal="justify" vertical="center" wrapText="1"/>
    </xf>
    <xf numFmtId="170" fontId="6" fillId="0" borderId="1" xfId="0" applyNumberFormat="1" applyFont="1" applyBorder="1" applyAlignment="1">
      <alignment horizontal="justify" vertical="center"/>
    </xf>
    <xf numFmtId="170" fontId="6" fillId="0" borderId="1" xfId="3" applyNumberFormat="1" applyFont="1" applyFill="1" applyBorder="1" applyAlignment="1" applyProtection="1">
      <alignment horizontal="center" vertical="center"/>
    </xf>
    <xf numFmtId="44" fontId="6" fillId="0" borderId="38" xfId="0" applyNumberFormat="1" applyFont="1" applyBorder="1" applyAlignment="1" applyProtection="1">
      <alignment wrapText="1"/>
      <protection hidden="1"/>
    </xf>
    <xf numFmtId="0" fontId="64" fillId="0" borderId="5" xfId="0" applyFont="1" applyBorder="1" applyAlignment="1" applyProtection="1">
      <alignment horizontal="center" vertical="center"/>
      <protection hidden="1"/>
    </xf>
    <xf numFmtId="0" fontId="34" fillId="0" borderId="35" xfId="0" applyFont="1" applyBorder="1" applyAlignment="1">
      <alignment horizontal="left" vertical="center" wrapText="1"/>
    </xf>
    <xf numFmtId="0" fontId="34" fillId="0" borderId="25" xfId="0" applyFont="1" applyBorder="1" applyAlignment="1">
      <alignment horizontal="left" vertical="center" wrapText="1"/>
    </xf>
    <xf numFmtId="0" fontId="65" fillId="0" borderId="4" xfId="0" applyFont="1" applyBorder="1" applyAlignment="1" applyProtection="1">
      <alignment horizontal="center" vertical="center"/>
      <protection hidden="1"/>
    </xf>
    <xf numFmtId="0" fontId="10" fillId="0" borderId="4" xfId="0" applyFont="1" applyBorder="1" applyAlignment="1" applyProtection="1">
      <alignment horizontal="center" vertical="center"/>
      <protection hidden="1"/>
    </xf>
    <xf numFmtId="0" fontId="4" fillId="0" borderId="28" xfId="0" applyFont="1" applyBorder="1" applyAlignment="1" applyProtection="1">
      <alignment horizontal="center" vertical="center" wrapText="1"/>
      <protection locked="0" hidden="1"/>
    </xf>
    <xf numFmtId="0" fontId="4" fillId="0" borderId="31" xfId="0" applyFont="1" applyBorder="1" applyAlignment="1" applyProtection="1">
      <alignment horizontal="center" vertical="center"/>
      <protection locked="0" hidden="1"/>
    </xf>
    <xf numFmtId="0" fontId="34" fillId="0" borderId="25" xfId="0" applyFont="1" applyBorder="1" applyAlignment="1">
      <alignment vertical="center" wrapText="1"/>
    </xf>
    <xf numFmtId="168" fontId="34" fillId="0" borderId="27" xfId="6" applyNumberFormat="1" applyFont="1" applyFill="1" applyBorder="1" applyAlignment="1">
      <alignment horizontal="center" vertical="center" wrapText="1"/>
    </xf>
    <xf numFmtId="0" fontId="4" fillId="0" borderId="0" xfId="0" applyFont="1" applyAlignment="1" applyProtection="1">
      <alignment horizontal="left" vertical="center"/>
      <protection hidden="1"/>
    </xf>
    <xf numFmtId="0" fontId="4" fillId="0" borderId="0" xfId="0" applyFont="1" applyAlignment="1" applyProtection="1">
      <alignment vertical="center"/>
      <protection hidden="1"/>
    </xf>
    <xf numFmtId="49" fontId="13" fillId="0" borderId="4" xfId="0" applyNumberFormat="1" applyFont="1" applyBorder="1" applyAlignment="1" applyProtection="1">
      <alignment horizontal="center" vertical="center" wrapText="1"/>
      <protection hidden="1"/>
    </xf>
    <xf numFmtId="49" fontId="13" fillId="0" borderId="0" xfId="0" applyNumberFormat="1" applyFont="1" applyAlignment="1" applyProtection="1">
      <alignment horizontal="center" vertical="center" wrapText="1"/>
      <protection hidden="1"/>
    </xf>
    <xf numFmtId="49" fontId="6" fillId="0" borderId="4" xfId="0" applyNumberFormat="1" applyFont="1" applyBorder="1" applyAlignment="1" applyProtection="1">
      <alignment horizontal="center" vertical="center"/>
      <protection hidden="1"/>
    </xf>
    <xf numFmtId="49" fontId="6" fillId="0" borderId="0" xfId="0" applyNumberFormat="1" applyFont="1" applyAlignment="1" applyProtection="1">
      <alignment horizontal="center" vertical="center"/>
      <protection hidden="1"/>
    </xf>
    <xf numFmtId="49" fontId="4" fillId="0" borderId="0" xfId="0" applyNumberFormat="1" applyFont="1" applyAlignment="1" applyProtection="1">
      <alignment horizontal="center" vertical="center"/>
      <protection hidden="1"/>
    </xf>
    <xf numFmtId="49" fontId="13" fillId="0" borderId="4" xfId="0" applyNumberFormat="1" applyFont="1" applyBorder="1" applyAlignment="1" applyProtection="1">
      <alignment horizontal="center" vertical="center"/>
      <protection hidden="1"/>
    </xf>
    <xf numFmtId="49" fontId="13" fillId="0" borderId="0" xfId="0" applyNumberFormat="1" applyFont="1" applyAlignment="1" applyProtection="1">
      <alignment horizontal="center" vertical="center"/>
      <protection hidden="1"/>
    </xf>
    <xf numFmtId="0" fontId="4" fillId="0" borderId="31" xfId="0" applyFont="1" applyBorder="1" applyAlignment="1">
      <alignment horizontal="center" vertical="center"/>
    </xf>
    <xf numFmtId="0" fontId="0" fillId="5" borderId="20" xfId="0" applyFill="1" applyBorder="1" applyProtection="1">
      <protection hidden="1"/>
    </xf>
    <xf numFmtId="0" fontId="6" fillId="0" borderId="12" xfId="0" applyFont="1" applyBorder="1" applyProtection="1">
      <protection hidden="1"/>
    </xf>
    <xf numFmtId="0" fontId="6" fillId="0" borderId="27" xfId="0" applyFont="1" applyBorder="1" applyAlignment="1" applyProtection="1">
      <alignment horizontal="center" vertical="center"/>
      <protection locked="0" hidden="1"/>
    </xf>
    <xf numFmtId="0" fontId="4" fillId="0" borderId="23" xfId="0" applyFont="1" applyBorder="1" applyAlignment="1">
      <alignment horizontal="center" vertical="center" wrapText="1"/>
    </xf>
    <xf numFmtId="164" fontId="13" fillId="0" borderId="0" xfId="0" applyNumberFormat="1" applyFont="1" applyAlignment="1" applyProtection="1">
      <alignment vertical="center" wrapText="1"/>
      <protection hidden="1"/>
    </xf>
    <xf numFmtId="0" fontId="33" fillId="0" borderId="0" xfId="0" applyFont="1" applyAlignment="1" applyProtection="1">
      <alignment horizontal="center" vertical="center"/>
      <protection hidden="1"/>
    </xf>
    <xf numFmtId="0" fontId="6" fillId="0" borderId="1" xfId="14" applyFont="1" applyBorder="1" applyAlignment="1">
      <alignment horizontal="center" vertical="center"/>
    </xf>
    <xf numFmtId="44" fontId="6" fillId="0" borderId="79" xfId="3" applyFont="1" applyBorder="1" applyAlignment="1" applyProtection="1">
      <alignment horizontal="center"/>
      <protection hidden="1"/>
    </xf>
    <xf numFmtId="44" fontId="6" fillId="0" borderId="50" xfId="3" applyFont="1" applyBorder="1" applyAlignment="1" applyProtection="1">
      <alignment horizontal="center"/>
      <protection hidden="1"/>
    </xf>
    <xf numFmtId="44" fontId="4" fillId="0" borderId="56" xfId="3" applyFont="1" applyBorder="1" applyAlignment="1" applyProtection="1">
      <alignment horizontal="center"/>
      <protection hidden="1"/>
    </xf>
    <xf numFmtId="0" fontId="26" fillId="0" borderId="4" xfId="0" applyFont="1" applyBorder="1" applyAlignment="1" applyProtection="1">
      <alignment vertical="center" wrapText="1"/>
      <protection hidden="1"/>
    </xf>
    <xf numFmtId="0" fontId="26" fillId="0" borderId="0" xfId="0" applyFont="1" applyAlignment="1" applyProtection="1">
      <alignment vertical="center" wrapText="1"/>
      <protection hidden="1"/>
    </xf>
    <xf numFmtId="0" fontId="4" fillId="0" borderId="0" xfId="0" applyFont="1" applyAlignment="1" applyProtection="1">
      <alignment horizontal="center" wrapText="1"/>
      <protection hidden="1"/>
    </xf>
    <xf numFmtId="44" fontId="4" fillId="0" borderId="0" xfId="3" applyFont="1" applyBorder="1" applyAlignment="1" applyProtection="1">
      <alignment horizontal="center"/>
      <protection hidden="1"/>
    </xf>
    <xf numFmtId="0" fontId="62" fillId="3" borderId="4" xfId="0" applyFont="1" applyFill="1" applyBorder="1" applyAlignment="1" applyProtection="1">
      <alignment vertical="center" wrapText="1"/>
      <protection hidden="1"/>
    </xf>
    <xf numFmtId="0" fontId="62" fillId="3" borderId="0" xfId="0" applyFont="1" applyFill="1" applyAlignment="1" applyProtection="1">
      <alignment vertical="center" wrapText="1"/>
      <protection hidden="1"/>
    </xf>
    <xf numFmtId="0" fontId="62" fillId="3" borderId="12" xfId="0" applyFont="1" applyFill="1" applyBorder="1" applyAlignment="1" applyProtection="1">
      <alignment vertical="center" wrapText="1"/>
      <protection hidden="1"/>
    </xf>
    <xf numFmtId="14" fontId="4" fillId="0" borderId="31" xfId="0" applyNumberFormat="1" applyFont="1" applyBorder="1" applyAlignment="1" applyProtection="1">
      <alignment vertical="center"/>
      <protection hidden="1"/>
    </xf>
    <xf numFmtId="0" fontId="2" fillId="0" borderId="4" xfId="0" applyFont="1" applyBorder="1" applyAlignment="1" applyProtection="1">
      <alignment horizontal="center"/>
      <protection locked="0" hidden="1"/>
    </xf>
    <xf numFmtId="167" fontId="6" fillId="0" borderId="0" xfId="3" applyNumberFormat="1" applyFont="1" applyBorder="1" applyAlignment="1" applyProtection="1">
      <alignment horizontal="center" vertical="center"/>
      <protection hidden="1"/>
    </xf>
    <xf numFmtId="170" fontId="6" fillId="0" borderId="0" xfId="0" applyNumberFormat="1" applyFont="1" applyAlignment="1">
      <alignment horizontal="justify" vertical="center"/>
    </xf>
    <xf numFmtId="170" fontId="6" fillId="0" borderId="0" xfId="0" applyNumberFormat="1" applyFont="1" applyAlignment="1">
      <alignment horizontal="justify" vertical="center" wrapText="1"/>
    </xf>
    <xf numFmtId="0" fontId="36" fillId="5" borderId="26" xfId="0" applyFont="1" applyFill="1" applyBorder="1" applyAlignment="1" applyProtection="1">
      <alignment horizontal="center" vertical="center"/>
      <protection hidden="1"/>
    </xf>
    <xf numFmtId="0" fontId="4" fillId="0" borderId="22" xfId="0" applyFont="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49" fontId="4" fillId="0" borderId="0" xfId="0" applyNumberFormat="1" applyFont="1" applyAlignment="1" applyProtection="1">
      <alignment vertical="center" wrapText="1"/>
      <protection hidden="1"/>
    </xf>
    <xf numFmtId="0" fontId="59" fillId="3" borderId="4" xfId="0" applyFont="1" applyFill="1" applyBorder="1" applyAlignment="1" applyProtection="1">
      <alignment horizontal="center" vertical="center" wrapText="1"/>
      <protection hidden="1"/>
    </xf>
    <xf numFmtId="0" fontId="59" fillId="3" borderId="0" xfId="0" applyFont="1" applyFill="1" applyAlignment="1" applyProtection="1">
      <alignment horizontal="center" vertical="center" wrapText="1"/>
      <protection hidden="1"/>
    </xf>
    <xf numFmtId="0" fontId="6" fillId="0" borderId="25" xfId="0" applyFont="1" applyBorder="1" applyAlignment="1" applyProtection="1">
      <alignment horizontal="left" vertical="center"/>
      <protection hidden="1"/>
    </xf>
    <xf numFmtId="0" fontId="6" fillId="0" borderId="3" xfId="0" applyFont="1" applyBorder="1" applyAlignment="1" applyProtection="1">
      <alignment horizontal="left" vertical="center"/>
      <protection hidden="1"/>
    </xf>
    <xf numFmtId="0" fontId="65" fillId="0" borderId="0" xfId="0" applyFont="1" applyAlignment="1" applyProtection="1">
      <alignment horizontal="center" vertical="center"/>
      <protection hidden="1"/>
    </xf>
    <xf numFmtId="0" fontId="10" fillId="0" borderId="0" xfId="0" applyFont="1" applyAlignment="1" applyProtection="1">
      <alignment horizontal="center" vertical="center"/>
      <protection hidden="1"/>
    </xf>
    <xf numFmtId="0" fontId="7" fillId="0" borderId="0" xfId="0" applyFont="1" applyAlignment="1" applyProtection="1">
      <alignment horizontal="left" vertical="center"/>
      <protection hidden="1"/>
    </xf>
    <xf numFmtId="0" fontId="4" fillId="0" borderId="27" xfId="0" applyFont="1" applyBorder="1" applyAlignment="1" applyProtection="1">
      <alignment horizontal="center" vertical="center" wrapText="1"/>
      <protection locked="0" hidden="1"/>
    </xf>
    <xf numFmtId="0" fontId="4" fillId="4" borderId="27" xfId="0" applyFont="1" applyFill="1" applyBorder="1" applyAlignment="1" applyProtection="1">
      <alignment horizontal="center" vertical="center" wrapText="1"/>
      <protection locked="0" hidden="1"/>
    </xf>
    <xf numFmtId="0" fontId="4" fillId="0" borderId="27" xfId="0" applyFont="1" applyBorder="1" applyAlignment="1" applyProtection="1">
      <alignment horizontal="center" vertical="center"/>
      <protection locked="0" hidden="1"/>
    </xf>
    <xf numFmtId="44" fontId="6" fillId="4" borderId="2" xfId="6" applyFont="1" applyFill="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locked="0" hidden="1"/>
    </xf>
    <xf numFmtId="0" fontId="5" fillId="0" borderId="0" xfId="0" applyFont="1" applyAlignment="1" applyProtection="1">
      <alignment horizontal="center" vertical="center"/>
      <protection hidden="1"/>
    </xf>
    <xf numFmtId="0" fontId="9" fillId="0" borderId="0" xfId="0" applyFont="1" applyAlignment="1" applyProtection="1">
      <alignment vertical="center" wrapText="1"/>
      <protection hidden="1"/>
    </xf>
    <xf numFmtId="0" fontId="6" fillId="3" borderId="27" xfId="0" applyFont="1" applyFill="1" applyBorder="1" applyAlignment="1" applyProtection="1">
      <alignment horizontal="center" vertical="center"/>
      <protection locked="0" hidden="1"/>
    </xf>
    <xf numFmtId="0" fontId="4" fillId="0" borderId="4" xfId="0" applyFont="1" applyBorder="1" applyAlignment="1" applyProtection="1">
      <alignment horizontal="center" vertical="center"/>
      <protection hidden="1"/>
    </xf>
    <xf numFmtId="0" fontId="10" fillId="0" borderId="4" xfId="0" applyFont="1" applyBorder="1" applyAlignment="1" applyProtection="1">
      <alignment horizontal="left" vertical="center"/>
      <protection hidden="1"/>
    </xf>
    <xf numFmtId="167" fontId="6" fillId="0" borderId="42" xfId="0" applyNumberFormat="1" applyFont="1" applyBorder="1" applyProtection="1">
      <protection hidden="1"/>
    </xf>
    <xf numFmtId="167" fontId="6" fillId="0" borderId="31" xfId="0" applyNumberFormat="1" applyFont="1" applyBorder="1" applyProtection="1">
      <protection hidden="1"/>
    </xf>
    <xf numFmtId="167" fontId="6" fillId="0" borderId="43" xfId="0" applyNumberFormat="1" applyFont="1" applyBorder="1" applyProtection="1">
      <protection hidden="1"/>
    </xf>
    <xf numFmtId="0" fontId="6" fillId="0" borderId="31" xfId="0" applyFont="1" applyBorder="1" applyAlignment="1" applyProtection="1">
      <alignment vertical="center"/>
      <protection hidden="1"/>
    </xf>
    <xf numFmtId="0" fontId="6" fillId="0" borderId="2" xfId="0" applyFont="1" applyBorder="1" applyAlignment="1" applyProtection="1">
      <alignment vertical="center"/>
      <protection hidden="1"/>
    </xf>
    <xf numFmtId="0" fontId="5" fillId="0" borderId="4" xfId="0" applyFont="1" applyBorder="1" applyAlignment="1" applyProtection="1">
      <alignment horizontal="left" vertical="center"/>
      <protection hidden="1"/>
    </xf>
    <xf numFmtId="0" fontId="6" fillId="0" borderId="21" xfId="0" applyFont="1" applyBorder="1" applyAlignment="1" applyProtection="1">
      <alignment vertical="center"/>
      <protection hidden="1"/>
    </xf>
    <xf numFmtId="0" fontId="4" fillId="0" borderId="21" xfId="0" applyFont="1" applyBorder="1" applyAlignment="1" applyProtection="1">
      <alignment vertical="center"/>
      <protection hidden="1"/>
    </xf>
    <xf numFmtId="0" fontId="0" fillId="0" borderId="21" xfId="0" applyBorder="1" applyProtection="1">
      <protection hidden="1"/>
    </xf>
    <xf numFmtId="0" fontId="71" fillId="0" borderId="18" xfId="0" applyFont="1" applyBorder="1" applyAlignment="1">
      <alignment horizontal="center" vertical="center" wrapText="1"/>
    </xf>
    <xf numFmtId="0" fontId="71" fillId="0" borderId="35" xfId="0" applyFont="1" applyBorder="1" applyAlignment="1">
      <alignment horizontal="center" vertical="center" wrapText="1"/>
    </xf>
    <xf numFmtId="0" fontId="34" fillId="0" borderId="5" xfId="0" applyFont="1" applyBorder="1" applyAlignment="1" applyProtection="1">
      <alignment horizontal="center" vertical="center"/>
      <protection locked="0" hidden="1"/>
    </xf>
    <xf numFmtId="0" fontId="34" fillId="0" borderId="27" xfId="0" applyFont="1" applyBorder="1" applyAlignment="1" applyProtection="1">
      <alignment horizontal="center" vertical="center"/>
      <protection locked="0" hidden="1"/>
    </xf>
    <xf numFmtId="0" fontId="34" fillId="0" borderId="1" xfId="0" applyFont="1" applyBorder="1" applyAlignment="1" applyProtection="1">
      <alignment horizontal="center" vertical="center"/>
      <protection locked="0" hidden="1"/>
    </xf>
    <xf numFmtId="0" fontId="34" fillId="0" borderId="31" xfId="0" applyFont="1" applyBorder="1" applyAlignment="1" applyProtection="1">
      <alignment horizontal="center" vertical="center"/>
      <protection locked="0" hidden="1"/>
    </xf>
    <xf numFmtId="171" fontId="34" fillId="0" borderId="1" xfId="3" applyNumberFormat="1" applyFont="1" applyFill="1" applyBorder="1" applyAlignment="1" applyProtection="1">
      <alignment vertical="center"/>
    </xf>
    <xf numFmtId="0" fontId="71" fillId="0" borderId="31" xfId="0" applyFont="1" applyBorder="1" applyAlignment="1" applyProtection="1">
      <alignment horizontal="center" vertical="center" wrapText="1"/>
      <protection hidden="1"/>
    </xf>
    <xf numFmtId="14" fontId="2" fillId="0" borderId="1" xfId="0" applyNumberFormat="1" applyFont="1" applyBorder="1" applyAlignment="1">
      <alignment horizontal="center" vertical="center"/>
    </xf>
    <xf numFmtId="0" fontId="13" fillId="9" borderId="1" xfId="0" applyFont="1" applyFill="1" applyBorder="1" applyAlignment="1">
      <alignment horizontal="center" vertical="center"/>
    </xf>
    <xf numFmtId="0" fontId="2" fillId="0" borderId="1" xfId="0" applyFont="1" applyBorder="1"/>
    <xf numFmtId="0" fontId="2" fillId="0" borderId="1" xfId="0" applyFont="1" applyBorder="1" applyAlignment="1">
      <alignment horizontal="center" vertical="center"/>
    </xf>
    <xf numFmtId="16" fontId="2" fillId="0" borderId="1" xfId="0" applyNumberFormat="1" applyFont="1" applyBorder="1" applyAlignment="1">
      <alignment horizontal="center" vertical="center"/>
    </xf>
    <xf numFmtId="0" fontId="2" fillId="0" borderId="1" xfId="0" quotePrefix="1" applyFont="1" applyBorder="1" applyAlignment="1">
      <alignment horizontal="center" vertical="center"/>
    </xf>
    <xf numFmtId="0" fontId="0" fillId="0" borderId="1" xfId="0" applyBorder="1"/>
    <xf numFmtId="0" fontId="50" fillId="4" borderId="31" xfId="0" applyFont="1" applyFill="1" applyBorder="1" applyAlignment="1" applyProtection="1">
      <alignment vertical="center" wrapText="1"/>
      <protection hidden="1"/>
    </xf>
    <xf numFmtId="0" fontId="50" fillId="4" borderId="27" xfId="0" applyFont="1" applyFill="1" applyBorder="1" applyAlignment="1" applyProtection="1">
      <alignment vertical="center" wrapText="1"/>
      <protection hidden="1"/>
    </xf>
    <xf numFmtId="0" fontId="50" fillId="4" borderId="31" xfId="0" applyFont="1" applyFill="1" applyBorder="1" applyAlignment="1" applyProtection="1">
      <alignment vertical="center"/>
      <protection hidden="1"/>
    </xf>
    <xf numFmtId="169" fontId="6" fillId="0" borderId="1" xfId="3" applyNumberFormat="1" applyFont="1" applyFill="1" applyBorder="1" applyAlignment="1" applyProtection="1">
      <alignment vertical="center" wrapText="1"/>
    </xf>
    <xf numFmtId="169" fontId="6" fillId="0" borderId="78" xfId="3" applyNumberFormat="1" applyFont="1" applyFill="1" applyBorder="1" applyAlignment="1" applyProtection="1">
      <alignment horizontal="center" vertical="center"/>
    </xf>
    <xf numFmtId="169" fontId="6" fillId="0" borderId="72" xfId="3" applyNumberFormat="1" applyFont="1" applyFill="1" applyBorder="1" applyAlignment="1" applyProtection="1">
      <alignment vertical="center" wrapText="1"/>
    </xf>
    <xf numFmtId="169" fontId="6" fillId="0" borderId="73" xfId="3" applyNumberFormat="1" applyFont="1" applyFill="1" applyBorder="1" applyAlignment="1" applyProtection="1">
      <alignment horizontal="center" vertical="center"/>
    </xf>
    <xf numFmtId="167" fontId="4" fillId="5" borderId="0" xfId="0" applyNumberFormat="1" applyFont="1" applyFill="1" applyAlignment="1" applyProtection="1">
      <alignment horizontal="center" vertical="center"/>
      <protection hidden="1"/>
    </xf>
    <xf numFmtId="44" fontId="6" fillId="0" borderId="31" xfId="3" applyFont="1" applyBorder="1" applyAlignment="1" applyProtection="1">
      <alignment vertical="center"/>
      <protection hidden="1"/>
    </xf>
    <xf numFmtId="44" fontId="6" fillId="0" borderId="35" xfId="3" applyFont="1" applyBorder="1" applyAlignment="1" applyProtection="1">
      <alignment vertical="center" wrapText="1"/>
      <protection hidden="1"/>
    </xf>
    <xf numFmtId="44" fontId="45" fillId="5" borderId="0" xfId="0" applyNumberFormat="1" applyFont="1" applyFill="1" applyAlignment="1" applyProtection="1">
      <alignment vertical="center"/>
      <protection hidden="1"/>
    </xf>
    <xf numFmtId="172" fontId="6" fillId="0" borderId="0" xfId="0" applyNumberFormat="1" applyFont="1" applyAlignment="1" applyProtection="1">
      <alignment horizontal="left" vertical="center"/>
      <protection hidden="1"/>
    </xf>
    <xf numFmtId="172" fontId="6" fillId="0" borderId="0" xfId="0" applyNumberFormat="1" applyFont="1" applyAlignment="1" applyProtection="1">
      <alignment vertical="center"/>
      <protection hidden="1"/>
    </xf>
    <xf numFmtId="0" fontId="31" fillId="5" borderId="0" xfId="0" applyFont="1" applyFill="1" applyAlignment="1" applyProtection="1">
      <alignment vertical="center"/>
      <protection hidden="1"/>
    </xf>
    <xf numFmtId="172" fontId="74" fillId="5" borderId="12" xfId="0" applyNumberFormat="1" applyFont="1" applyFill="1" applyBorder="1" applyAlignment="1" applyProtection="1">
      <alignment vertical="center"/>
      <protection hidden="1"/>
    </xf>
    <xf numFmtId="0" fontId="31" fillId="5" borderId="4" xfId="0" applyFont="1" applyFill="1" applyBorder="1" applyAlignment="1" applyProtection="1">
      <alignment horizontal="left" vertical="center"/>
      <protection hidden="1"/>
    </xf>
    <xf numFmtId="172" fontId="74" fillId="5" borderId="0" xfId="0" applyNumberFormat="1" applyFont="1" applyFill="1" applyAlignment="1" applyProtection="1">
      <alignment horizontal="left" vertical="center"/>
      <protection hidden="1"/>
    </xf>
    <xf numFmtId="173" fontId="74" fillId="5" borderId="0" xfId="0" applyNumberFormat="1" applyFont="1" applyFill="1" applyAlignment="1" applyProtection="1">
      <alignment horizontal="left" vertical="center"/>
      <protection hidden="1"/>
    </xf>
    <xf numFmtId="49" fontId="18" fillId="0" borderId="9" xfId="0" applyNumberFormat="1" applyFont="1" applyBorder="1" applyAlignment="1" applyProtection="1">
      <alignment horizontal="center" vertical="center" wrapText="1"/>
      <protection hidden="1"/>
    </xf>
    <xf numFmtId="49" fontId="18" fillId="0" borderId="6" xfId="0" applyNumberFormat="1" applyFont="1" applyBorder="1" applyAlignment="1" applyProtection="1">
      <alignment horizontal="center" vertical="center" wrapText="1"/>
      <protection hidden="1"/>
    </xf>
    <xf numFmtId="0" fontId="4" fillId="0" borderId="0" xfId="0" applyFont="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69" fillId="0" borderId="28" xfId="0" applyFont="1" applyBorder="1" applyAlignment="1" applyProtection="1">
      <alignment horizontal="center" vertical="center" wrapText="1"/>
      <protection hidden="1"/>
    </xf>
    <xf numFmtId="0" fontId="69" fillId="0" borderId="2" xfId="0" applyFont="1" applyBorder="1" applyAlignment="1" applyProtection="1">
      <alignment horizontal="center" vertical="center" wrapText="1"/>
      <protection hidden="1"/>
    </xf>
    <xf numFmtId="0" fontId="6" fillId="0" borderId="5" xfId="0" applyFont="1" applyBorder="1" applyAlignment="1" applyProtection="1">
      <alignment horizontal="left" vertical="top" wrapText="1"/>
      <protection hidden="1"/>
    </xf>
    <xf numFmtId="0" fontId="6" fillId="0" borderId="1" xfId="0" applyFont="1" applyBorder="1" applyAlignment="1" applyProtection="1">
      <alignment horizontal="left" vertical="top" wrapText="1"/>
      <protection hidden="1"/>
    </xf>
    <xf numFmtId="0" fontId="6" fillId="0" borderId="31" xfId="0" applyFont="1" applyBorder="1" applyAlignment="1" applyProtection="1">
      <alignment horizontal="left" vertical="top" wrapText="1"/>
      <protection hidden="1"/>
    </xf>
    <xf numFmtId="0" fontId="31" fillId="5" borderId="24" xfId="0" applyFont="1" applyFill="1" applyBorder="1" applyAlignment="1" applyProtection="1">
      <alignment horizontal="center" vertical="top" wrapText="1"/>
      <protection hidden="1"/>
    </xf>
    <xf numFmtId="0" fontId="31" fillId="5" borderId="25" xfId="0" applyFont="1" applyFill="1" applyBorder="1" applyAlignment="1" applyProtection="1">
      <alignment horizontal="center" vertical="top" wrapText="1"/>
      <protection hidden="1"/>
    </xf>
    <xf numFmtId="49" fontId="18" fillId="0" borderId="32" xfId="0" applyNumberFormat="1" applyFont="1" applyBorder="1" applyAlignment="1" applyProtection="1">
      <alignment horizontal="center" vertical="center" wrapText="1"/>
      <protection hidden="1"/>
    </xf>
    <xf numFmtId="49" fontId="18" fillId="0" borderId="26" xfId="0" applyNumberFormat="1" applyFont="1" applyBorder="1" applyAlignment="1" applyProtection="1">
      <alignment horizontal="center" vertical="center" wrapText="1"/>
      <protection hidden="1"/>
    </xf>
    <xf numFmtId="49" fontId="6" fillId="0" borderId="5" xfId="0" applyNumberFormat="1" applyFont="1" applyBorder="1" applyAlignment="1" applyProtection="1">
      <alignment horizontal="left" vertical="top" wrapText="1"/>
      <protection hidden="1"/>
    </xf>
    <xf numFmtId="49" fontId="6" fillId="0" borderId="1" xfId="0" applyNumberFormat="1" applyFont="1" applyBorder="1" applyAlignment="1" applyProtection="1">
      <alignment horizontal="left" vertical="top" wrapText="1"/>
      <protection hidden="1"/>
    </xf>
    <xf numFmtId="49" fontId="6" fillId="0" borderId="31" xfId="0" applyNumberFormat="1" applyFont="1" applyBorder="1" applyAlignment="1" applyProtection="1">
      <alignment horizontal="left" vertical="top" wrapText="1"/>
      <protection hidden="1"/>
    </xf>
    <xf numFmtId="0" fontId="31" fillId="5" borderId="28" xfId="0" applyFont="1" applyFill="1" applyBorder="1" applyAlignment="1" applyProtection="1">
      <alignment horizontal="center" vertical="center"/>
      <protection hidden="1"/>
    </xf>
    <xf numFmtId="0" fontId="31" fillId="5" borderId="2" xfId="0" applyFont="1" applyFill="1" applyBorder="1" applyAlignment="1" applyProtection="1">
      <alignment horizontal="center" vertical="center"/>
      <protection hidden="1"/>
    </xf>
    <xf numFmtId="0" fontId="61" fillId="5" borderId="28" xfId="0" quotePrefix="1" applyFont="1" applyFill="1" applyBorder="1" applyAlignment="1" applyProtection="1">
      <alignment horizontal="center" vertical="center"/>
      <protection hidden="1"/>
    </xf>
    <xf numFmtId="0" fontId="61" fillId="5" borderId="2" xfId="0" applyFont="1" applyFill="1" applyBorder="1" applyAlignment="1" applyProtection="1">
      <alignment horizontal="center" vertical="center"/>
      <protection hidden="1"/>
    </xf>
    <xf numFmtId="0" fontId="4" fillId="0" borderId="1" xfId="0" applyFont="1" applyBorder="1" applyAlignment="1">
      <alignment horizontal="center" vertical="center" wrapText="1"/>
    </xf>
    <xf numFmtId="0" fontId="2" fillId="0" borderId="1" xfId="0" applyFont="1" applyBorder="1" applyAlignment="1" applyProtection="1">
      <alignment horizontal="left" vertical="top" wrapText="1"/>
      <protection hidden="1"/>
    </xf>
    <xf numFmtId="0" fontId="2" fillId="0" borderId="1" xfId="0" applyFont="1" applyBorder="1" applyAlignment="1" applyProtection="1">
      <alignment horizontal="left" vertical="center" wrapText="1"/>
      <protection hidden="1"/>
    </xf>
    <xf numFmtId="0" fontId="4" fillId="0" borderId="4" xfId="0" applyFont="1" applyBorder="1" applyAlignment="1" applyProtection="1">
      <alignment horizontal="left" vertical="center" wrapText="1"/>
      <protection hidden="1"/>
    </xf>
    <xf numFmtId="0" fontId="13" fillId="0" borderId="46" xfId="0" applyFont="1" applyBorder="1" applyAlignment="1" applyProtection="1">
      <alignment horizontal="right" vertical="center" wrapText="1"/>
      <protection hidden="1"/>
    </xf>
    <xf numFmtId="0" fontId="13" fillId="0" borderId="40" xfId="0" applyFont="1" applyBorder="1" applyAlignment="1" applyProtection="1">
      <alignment horizontal="right" vertical="center" wrapText="1"/>
      <protection hidden="1"/>
    </xf>
    <xf numFmtId="0" fontId="32" fillId="5" borderId="4" xfId="0" applyFont="1" applyFill="1" applyBorder="1" applyAlignment="1" applyProtection="1">
      <alignment horizontal="center" wrapText="1"/>
      <protection hidden="1"/>
    </xf>
    <xf numFmtId="0" fontId="32" fillId="5" borderId="0" xfId="0" applyFont="1" applyFill="1" applyAlignment="1" applyProtection="1">
      <alignment horizontal="center" wrapText="1"/>
      <protection hidden="1"/>
    </xf>
    <xf numFmtId="0" fontId="13" fillId="0" borderId="5" xfId="0" applyFont="1" applyBorder="1" applyAlignment="1" applyProtection="1">
      <alignment horizontal="right" vertical="center" wrapText="1"/>
      <protection hidden="1"/>
    </xf>
    <xf numFmtId="0" fontId="13" fillId="0" borderId="1" xfId="0" applyFont="1" applyBorder="1" applyAlignment="1" applyProtection="1">
      <alignment horizontal="right" vertical="center" wrapText="1"/>
      <protection hidden="1"/>
    </xf>
    <xf numFmtId="0" fontId="13" fillId="0" borderId="47" xfId="0" applyFont="1" applyBorder="1" applyAlignment="1" applyProtection="1">
      <alignment horizontal="right" vertical="center" wrapText="1"/>
      <protection hidden="1"/>
    </xf>
    <xf numFmtId="0" fontId="13" fillId="0" borderId="29" xfId="0" applyFont="1" applyBorder="1" applyAlignment="1" applyProtection="1">
      <alignment horizontal="right" vertical="center" wrapText="1"/>
      <protection hidden="1"/>
    </xf>
    <xf numFmtId="49" fontId="6" fillId="0" borderId="5" xfId="0" applyNumberFormat="1" applyFont="1" applyBorder="1" applyAlignment="1" applyProtection="1">
      <alignment horizontal="left" wrapText="1"/>
      <protection hidden="1"/>
    </xf>
    <xf numFmtId="49" fontId="6" fillId="0" borderId="1" xfId="0" applyNumberFormat="1" applyFont="1" applyBorder="1" applyAlignment="1" applyProtection="1">
      <alignment horizontal="left" wrapText="1"/>
      <protection hidden="1"/>
    </xf>
    <xf numFmtId="49" fontId="6" fillId="0" borderId="31" xfId="0" applyNumberFormat="1" applyFont="1" applyBorder="1" applyAlignment="1" applyProtection="1">
      <alignment horizontal="left" wrapText="1"/>
      <protection hidden="1"/>
    </xf>
    <xf numFmtId="0" fontId="31" fillId="5" borderId="13" xfId="0" applyFont="1" applyFill="1" applyBorder="1" applyAlignment="1" applyProtection="1">
      <alignment horizontal="center" vertical="center"/>
      <protection hidden="1"/>
    </xf>
    <xf numFmtId="0" fontId="31" fillId="5" borderId="3" xfId="0" applyFont="1" applyFill="1" applyBorder="1" applyAlignment="1" applyProtection="1">
      <alignment horizontal="center" vertical="center"/>
      <protection hidden="1"/>
    </xf>
    <xf numFmtId="0" fontId="31" fillId="5" borderId="11" xfId="0" applyFont="1" applyFill="1" applyBorder="1" applyAlignment="1" applyProtection="1">
      <alignment horizontal="center" vertical="center"/>
      <protection hidden="1"/>
    </xf>
    <xf numFmtId="0" fontId="2" fillId="0" borderId="1" xfId="0" quotePrefix="1" applyFont="1" applyBorder="1" applyAlignment="1" applyProtection="1">
      <alignment horizontal="left" vertical="center" wrapText="1"/>
      <protection hidden="1"/>
    </xf>
    <xf numFmtId="0" fontId="2" fillId="0" borderId="18" xfId="0" applyFont="1" applyBorder="1" applyAlignment="1" applyProtection="1">
      <alignment horizontal="left" vertical="center" wrapText="1"/>
      <protection hidden="1"/>
    </xf>
    <xf numFmtId="0" fontId="31" fillId="5" borderId="0" xfId="0" applyFont="1" applyFill="1" applyAlignment="1" applyProtection="1">
      <alignment horizontal="center" vertical="center"/>
      <protection hidden="1"/>
    </xf>
    <xf numFmtId="0" fontId="2" fillId="0" borderId="15" xfId="0" quotePrefix="1" applyFont="1" applyBorder="1" applyAlignment="1" applyProtection="1">
      <alignment horizontal="left" vertical="center" wrapText="1"/>
      <protection hidden="1"/>
    </xf>
    <xf numFmtId="0" fontId="6" fillId="0" borderId="3" xfId="0" applyFont="1" applyBorder="1" applyAlignment="1" applyProtection="1">
      <alignment horizontal="center" vertical="center"/>
      <protection locked="0" hidden="1"/>
    </xf>
    <xf numFmtId="0" fontId="6" fillId="0" borderId="25" xfId="0" applyFont="1" applyBorder="1" applyAlignment="1" applyProtection="1">
      <alignment horizontal="center" vertical="center" wrapText="1"/>
      <protection hidden="1"/>
    </xf>
    <xf numFmtId="0" fontId="44" fillId="5" borderId="4" xfId="0" applyFont="1" applyFill="1" applyBorder="1" applyAlignment="1" applyProtection="1">
      <alignment horizontal="center" vertical="center" wrapText="1"/>
      <protection hidden="1"/>
    </xf>
    <xf numFmtId="0" fontId="44" fillId="5" borderId="0" xfId="0" applyFont="1" applyFill="1" applyAlignment="1" applyProtection="1">
      <alignment horizontal="center" vertical="center" wrapText="1"/>
      <protection hidden="1"/>
    </xf>
    <xf numFmtId="0" fontId="44" fillId="5" borderId="13" xfId="0" applyFont="1" applyFill="1" applyBorder="1" applyAlignment="1" applyProtection="1">
      <alignment horizontal="center" vertical="center" wrapText="1"/>
      <protection hidden="1"/>
    </xf>
    <xf numFmtId="0" fontId="44" fillId="5" borderId="3" xfId="0" applyFont="1" applyFill="1" applyBorder="1" applyAlignment="1" applyProtection="1">
      <alignment horizontal="center" vertical="center" wrapText="1"/>
      <protection hidden="1"/>
    </xf>
    <xf numFmtId="0" fontId="6" fillId="0" borderId="3" xfId="0" applyFont="1" applyBorder="1" applyAlignment="1" applyProtection="1">
      <alignment horizontal="center" vertical="center"/>
      <protection hidden="1"/>
    </xf>
    <xf numFmtId="49" fontId="6" fillId="0" borderId="25" xfId="0" applyNumberFormat="1" applyFont="1" applyBorder="1" applyAlignment="1" applyProtection="1">
      <alignment horizontal="center" vertical="center" wrapText="1"/>
      <protection hidden="1"/>
    </xf>
    <xf numFmtId="49" fontId="6" fillId="0" borderId="3" xfId="0" applyNumberFormat="1" applyFont="1" applyBorder="1" applyAlignment="1" applyProtection="1">
      <alignment horizontal="center" vertical="center" wrapText="1"/>
      <protection hidden="1"/>
    </xf>
    <xf numFmtId="49" fontId="21" fillId="0" borderId="5" xfId="0" applyNumberFormat="1" applyFont="1" applyBorder="1" applyAlignment="1" applyProtection="1">
      <alignment horizontal="center" vertical="center" wrapText="1"/>
      <protection hidden="1"/>
    </xf>
    <xf numFmtId="49" fontId="21" fillId="0" borderId="1" xfId="0" applyNumberFormat="1" applyFont="1" applyBorder="1" applyAlignment="1" applyProtection="1">
      <alignment horizontal="center" vertical="center" wrapText="1"/>
      <protection hidden="1"/>
    </xf>
    <xf numFmtId="49" fontId="21" fillId="0" borderId="31" xfId="0" applyNumberFormat="1" applyFont="1" applyBorder="1" applyAlignment="1" applyProtection="1">
      <alignment horizontal="center" vertical="center" wrapText="1"/>
      <protection hidden="1"/>
    </xf>
    <xf numFmtId="0" fontId="43" fillId="5" borderId="24" xfId="0" applyFont="1" applyFill="1" applyBorder="1" applyAlignment="1" applyProtection="1">
      <alignment horizontal="left" vertical="center" wrapText="1"/>
      <protection hidden="1"/>
    </xf>
    <xf numFmtId="0" fontId="43" fillId="5" borderId="25" xfId="0" applyFont="1" applyFill="1" applyBorder="1" applyAlignment="1" applyProtection="1">
      <alignment horizontal="left" vertical="center" wrapText="1"/>
      <protection hidden="1"/>
    </xf>
    <xf numFmtId="0" fontId="43" fillId="5" borderId="4" xfId="0" applyFont="1" applyFill="1" applyBorder="1" applyAlignment="1" applyProtection="1">
      <alignment horizontal="left" vertical="center" wrapText="1"/>
      <protection hidden="1"/>
    </xf>
    <xf numFmtId="0" fontId="43" fillId="5" borderId="0" xfId="0" applyFont="1" applyFill="1" applyAlignment="1" applyProtection="1">
      <alignment horizontal="left" vertical="center" wrapText="1"/>
      <protection hidden="1"/>
    </xf>
    <xf numFmtId="0" fontId="43" fillId="5" borderId="13" xfId="0" applyFont="1" applyFill="1" applyBorder="1" applyAlignment="1" applyProtection="1">
      <alignment horizontal="left" vertical="center" wrapText="1"/>
      <protection hidden="1"/>
    </xf>
    <xf numFmtId="0" fontId="43" fillId="5" borderId="3" xfId="0" applyFont="1" applyFill="1" applyBorder="1" applyAlignment="1" applyProtection="1">
      <alignment horizontal="left" vertical="center" wrapText="1"/>
      <protection hidden="1"/>
    </xf>
    <xf numFmtId="0" fontId="31" fillId="5" borderId="13" xfId="0" applyFont="1" applyFill="1" applyBorder="1" applyAlignment="1" applyProtection="1">
      <alignment horizontal="left" vertical="center" wrapText="1"/>
      <protection hidden="1"/>
    </xf>
    <xf numFmtId="0" fontId="31" fillId="5" borderId="3" xfId="0" applyFont="1" applyFill="1" applyBorder="1" applyAlignment="1" applyProtection="1">
      <alignment horizontal="left" vertical="center" wrapText="1"/>
      <protection hidden="1"/>
    </xf>
    <xf numFmtId="0" fontId="6" fillId="0" borderId="37" xfId="0" applyFont="1" applyBorder="1" applyAlignment="1" applyProtection="1">
      <alignment horizontal="center" vertical="center"/>
      <protection locked="0" hidden="1"/>
    </xf>
    <xf numFmtId="0" fontId="6"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5" fillId="0" borderId="0" xfId="0" applyFont="1" applyAlignment="1" applyProtection="1">
      <alignment horizontal="center" vertical="center" wrapText="1"/>
      <protection hidden="1"/>
    </xf>
    <xf numFmtId="0" fontId="45" fillId="5" borderId="4" xfId="0" applyFont="1" applyFill="1" applyBorder="1" applyAlignment="1" applyProtection="1">
      <alignment horizontal="center" vertical="center"/>
      <protection hidden="1"/>
    </xf>
    <xf numFmtId="0" fontId="45" fillId="5" borderId="0" xfId="0" applyFont="1" applyFill="1" applyAlignment="1" applyProtection="1">
      <alignment horizontal="center" vertical="center"/>
      <protection hidden="1"/>
    </xf>
    <xf numFmtId="0" fontId="45" fillId="5" borderId="4" xfId="0" applyFont="1" applyFill="1" applyBorder="1" applyAlignment="1" applyProtection="1">
      <alignment horizontal="right" vertical="center"/>
      <protection hidden="1"/>
    </xf>
    <xf numFmtId="0" fontId="45" fillId="5" borderId="0" xfId="0" applyFont="1" applyFill="1" applyAlignment="1" applyProtection="1">
      <alignment horizontal="right" vertical="center"/>
      <protection hidden="1"/>
    </xf>
    <xf numFmtId="14" fontId="45" fillId="5" borderId="0" xfId="0" applyNumberFormat="1" applyFont="1" applyFill="1" applyAlignment="1" applyProtection="1">
      <alignment horizontal="center" vertical="center"/>
      <protection hidden="1"/>
    </xf>
    <xf numFmtId="0" fontId="4" fillId="0" borderId="0" xfId="0" applyFont="1" applyAlignment="1" applyProtection="1">
      <alignment horizontal="right" vertical="center"/>
      <protection hidden="1"/>
    </xf>
    <xf numFmtId="14" fontId="55" fillId="0" borderId="0" xfId="0" applyNumberFormat="1" applyFont="1" applyAlignment="1" applyProtection="1">
      <alignment horizontal="center" vertical="center"/>
      <protection hidden="1"/>
    </xf>
    <xf numFmtId="0" fontId="55" fillId="0" borderId="0" xfId="0" applyFont="1" applyAlignment="1" applyProtection="1">
      <alignment horizontal="center" vertical="center"/>
      <protection hidden="1"/>
    </xf>
    <xf numFmtId="49" fontId="4" fillId="0" borderId="0" xfId="0" applyNumberFormat="1" applyFont="1" applyAlignment="1" applyProtection="1">
      <alignment vertical="center" wrapText="1"/>
      <protection hidden="1"/>
    </xf>
    <xf numFmtId="0" fontId="4" fillId="0" borderId="0" xfId="0" applyFont="1" applyAlignment="1" applyProtection="1">
      <alignment vertical="center" wrapText="1"/>
      <protection hidden="1"/>
    </xf>
    <xf numFmtId="0" fontId="6" fillId="0" borderId="12" xfId="0" applyFont="1" applyBorder="1" applyAlignment="1" applyProtection="1">
      <alignment horizontal="center" vertical="center" wrapText="1"/>
      <protection hidden="1"/>
    </xf>
    <xf numFmtId="0" fontId="6" fillId="0" borderId="32" xfId="0" applyFont="1" applyBorder="1" applyAlignment="1" applyProtection="1">
      <alignment horizontal="center" vertical="center" wrapText="1"/>
      <protection locked="0" hidden="1"/>
    </xf>
    <xf numFmtId="0" fontId="6" fillId="0" borderId="26" xfId="0" applyFont="1" applyBorder="1" applyAlignment="1" applyProtection="1">
      <alignment horizontal="center" vertical="center" wrapText="1"/>
      <protection locked="0" hidden="1"/>
    </xf>
    <xf numFmtId="0" fontId="6" fillId="0" borderId="9" xfId="0" applyFont="1" applyBorder="1" applyAlignment="1" applyProtection="1">
      <alignment horizontal="center" vertical="center" wrapText="1"/>
      <protection locked="0" hidden="1"/>
    </xf>
    <xf numFmtId="0" fontId="6" fillId="0" borderId="6" xfId="0" applyFont="1" applyBorder="1" applyAlignment="1" applyProtection="1">
      <alignment horizontal="center" vertical="center" wrapText="1"/>
      <protection locked="0" hidden="1"/>
    </xf>
    <xf numFmtId="0" fontId="6" fillId="0" borderId="54" xfId="0" applyFont="1" applyBorder="1" applyAlignment="1" applyProtection="1">
      <alignment horizontal="center" vertical="center"/>
      <protection locked="0" hidden="1"/>
    </xf>
    <xf numFmtId="0" fontId="69" fillId="0" borderId="24" xfId="0" applyFont="1" applyBorder="1" applyAlignment="1" applyProtection="1">
      <alignment horizontal="center" vertical="center" wrapText="1"/>
      <protection hidden="1"/>
    </xf>
    <xf numFmtId="0" fontId="69" fillId="0" borderId="25" xfId="0" applyFont="1" applyBorder="1" applyAlignment="1" applyProtection="1">
      <alignment horizontal="center" vertical="center" wrapText="1"/>
      <protection hidden="1"/>
    </xf>
    <xf numFmtId="0" fontId="69" fillId="0" borderId="17" xfId="0" applyFont="1" applyBorder="1" applyAlignment="1" applyProtection="1">
      <alignment horizontal="center" vertical="center" wrapText="1"/>
      <protection hidden="1"/>
    </xf>
    <xf numFmtId="0" fontId="6" fillId="0" borderId="0" xfId="0" applyFont="1" applyAlignment="1" applyProtection="1">
      <alignment horizontal="center" wrapText="1"/>
      <protection hidden="1"/>
    </xf>
    <xf numFmtId="0" fontId="6" fillId="0" borderId="12" xfId="0" applyFont="1" applyBorder="1" applyAlignment="1" applyProtection="1">
      <alignment horizontal="center" wrapText="1"/>
      <protection hidden="1"/>
    </xf>
    <xf numFmtId="0" fontId="47" fillId="0" borderId="0" xfId="0" applyFont="1" applyAlignment="1" applyProtection="1">
      <alignment horizontal="center" vertical="center" wrapText="1"/>
      <protection hidden="1"/>
    </xf>
    <xf numFmtId="0" fontId="4" fillId="0" borderId="0" xfId="0" applyFont="1" applyAlignment="1" applyProtection="1">
      <alignment horizontal="left" vertical="top" wrapText="1"/>
      <protection hidden="1"/>
    </xf>
    <xf numFmtId="0" fontId="41" fillId="5" borderId="32" xfId="0" applyFont="1" applyFill="1" applyBorder="1" applyAlignment="1" applyProtection="1">
      <alignment horizontal="center" vertical="center" wrapText="1"/>
      <protection hidden="1"/>
    </xf>
    <xf numFmtId="0" fontId="41" fillId="5" borderId="26" xfId="0" applyFont="1" applyFill="1" applyBorder="1" applyAlignment="1" applyProtection="1">
      <alignment horizontal="center" vertical="center" wrapText="1"/>
      <protection hidden="1"/>
    </xf>
    <xf numFmtId="0" fontId="41" fillId="5" borderId="20" xfId="0" applyFont="1" applyFill="1" applyBorder="1" applyAlignment="1" applyProtection="1">
      <alignment horizontal="center" vertical="center" wrapText="1"/>
      <protection hidden="1"/>
    </xf>
    <xf numFmtId="0" fontId="4" fillId="0" borderId="31" xfId="0" applyFont="1" applyBorder="1" applyAlignment="1" applyProtection="1">
      <alignment horizontal="left" vertical="center"/>
      <protection hidden="1"/>
    </xf>
    <xf numFmtId="0" fontId="4" fillId="0" borderId="27" xfId="0" applyFont="1" applyBorder="1" applyAlignment="1" applyProtection="1">
      <alignment horizontal="left" vertical="center"/>
      <protection hidden="1"/>
    </xf>
    <xf numFmtId="0" fontId="4" fillId="0" borderId="31" xfId="0" applyFont="1" applyBorder="1" applyAlignment="1" applyProtection="1">
      <alignment horizontal="left" vertical="center" wrapText="1"/>
      <protection hidden="1"/>
    </xf>
    <xf numFmtId="0" fontId="4" fillId="0" borderId="2" xfId="0" applyFont="1" applyBorder="1" applyAlignment="1" applyProtection="1">
      <alignment horizontal="left" vertical="center" wrapText="1"/>
      <protection hidden="1"/>
    </xf>
    <xf numFmtId="0" fontId="21" fillId="0" borderId="51" xfId="0" applyFont="1" applyBorder="1" applyAlignment="1" applyProtection="1">
      <alignment horizontal="center" vertical="top" textRotation="180" wrapText="1"/>
      <protection hidden="1"/>
    </xf>
    <xf numFmtId="0" fontId="21" fillId="0" borderId="52" xfId="0" applyFont="1" applyBorder="1" applyAlignment="1" applyProtection="1">
      <alignment horizontal="center" vertical="top" textRotation="180" wrapText="1"/>
      <protection hidden="1"/>
    </xf>
    <xf numFmtId="0" fontId="21" fillId="0" borderId="12" xfId="0" applyFont="1" applyBorder="1" applyAlignment="1" applyProtection="1">
      <alignment horizontal="center" vertical="top" textRotation="180" wrapText="1"/>
      <protection hidden="1"/>
    </xf>
    <xf numFmtId="0" fontId="21" fillId="0" borderId="53" xfId="0" applyFont="1" applyBorder="1" applyAlignment="1" applyProtection="1">
      <alignment horizontal="center" vertical="top" textRotation="180" wrapText="1"/>
      <protection hidden="1"/>
    </xf>
    <xf numFmtId="0" fontId="45" fillId="5" borderId="24" xfId="0" applyFont="1" applyFill="1" applyBorder="1" applyAlignment="1" applyProtection="1">
      <alignment horizontal="center" vertical="center"/>
      <protection hidden="1"/>
    </xf>
    <xf numFmtId="0" fontId="45" fillId="5" borderId="25" xfId="0" applyFont="1" applyFill="1" applyBorder="1" applyAlignment="1" applyProtection="1">
      <alignment horizontal="center" vertical="center"/>
      <protection hidden="1"/>
    </xf>
    <xf numFmtId="0" fontId="6" fillId="0" borderId="36" xfId="0" applyFont="1" applyBorder="1" applyAlignment="1" applyProtection="1">
      <alignment horizontal="center" vertical="center"/>
      <protection locked="0" hidden="1"/>
    </xf>
    <xf numFmtId="0" fontId="4" fillId="0" borderId="22" xfId="0" applyFont="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12" fillId="0" borderId="4" xfId="0" applyFont="1" applyBorder="1" applyAlignment="1" applyProtection="1">
      <alignment horizontal="center" vertical="center"/>
      <protection locked="0" hidden="1"/>
    </xf>
    <xf numFmtId="0" fontId="12" fillId="0" borderId="0" xfId="0" applyFont="1" applyAlignment="1" applyProtection="1">
      <alignment horizontal="center" vertical="center"/>
      <protection locked="0" hidden="1"/>
    </xf>
    <xf numFmtId="0" fontId="12" fillId="0" borderId="9" xfId="0" applyFont="1" applyBorder="1" applyAlignment="1" applyProtection="1">
      <alignment horizontal="center" vertical="center"/>
      <protection locked="0" hidden="1"/>
    </xf>
    <xf numFmtId="0" fontId="12" fillId="0" borderId="6" xfId="0" applyFont="1" applyBorder="1" applyAlignment="1" applyProtection="1">
      <alignment horizontal="center" vertical="center"/>
      <protection locked="0" hidden="1"/>
    </xf>
    <xf numFmtId="0" fontId="49" fillId="3" borderId="51" xfId="0" applyFont="1" applyFill="1" applyBorder="1" applyAlignment="1" applyProtection="1">
      <alignment horizontal="center" vertical="center" textRotation="180" wrapText="1"/>
      <protection hidden="1"/>
    </xf>
    <xf numFmtId="0" fontId="49" fillId="3" borderId="52" xfId="0" applyFont="1" applyFill="1" applyBorder="1" applyAlignment="1" applyProtection="1">
      <alignment horizontal="center" vertical="center" textRotation="180" wrapText="1"/>
      <protection hidden="1"/>
    </xf>
    <xf numFmtId="0" fontId="49" fillId="3" borderId="53" xfId="0" applyFont="1" applyFill="1" applyBorder="1" applyAlignment="1" applyProtection="1">
      <alignment horizontal="center" vertical="center" textRotation="180" wrapText="1"/>
      <protection hidden="1"/>
    </xf>
    <xf numFmtId="0" fontId="34" fillId="0" borderId="31" xfId="0" applyFont="1" applyBorder="1" applyAlignment="1" applyProtection="1">
      <alignment horizontal="left" vertical="center" wrapText="1"/>
      <protection hidden="1"/>
    </xf>
    <xf numFmtId="0" fontId="34" fillId="0" borderId="2" xfId="0" applyFont="1" applyBorder="1" applyAlignment="1" applyProtection="1">
      <alignment horizontal="left" vertical="center" wrapText="1"/>
      <protection hidden="1"/>
    </xf>
    <xf numFmtId="0" fontId="34" fillId="0" borderId="27" xfId="0" applyFont="1" applyBorder="1" applyAlignment="1" applyProtection="1">
      <alignment horizontal="left" vertical="center" wrapText="1"/>
      <protection hidden="1"/>
    </xf>
    <xf numFmtId="0" fontId="6" fillId="0" borderId="57" xfId="0" applyFont="1" applyBorder="1" applyAlignment="1" applyProtection="1">
      <alignment horizontal="center" vertical="center"/>
      <protection locked="0" hidden="1"/>
    </xf>
    <xf numFmtId="0" fontId="31" fillId="5" borderId="28" xfId="0" applyFont="1" applyFill="1" applyBorder="1" applyAlignment="1" applyProtection="1">
      <alignment horizontal="center" vertical="center" wrapText="1"/>
      <protection hidden="1"/>
    </xf>
    <xf numFmtId="0" fontId="31" fillId="5" borderId="2" xfId="0" applyFont="1" applyFill="1" applyBorder="1" applyAlignment="1" applyProtection="1">
      <alignment horizontal="center" vertical="center" wrapText="1"/>
      <protection hidden="1"/>
    </xf>
    <xf numFmtId="0" fontId="38" fillId="5" borderId="2" xfId="0" applyFont="1" applyFill="1" applyBorder="1" applyAlignment="1" applyProtection="1">
      <alignment vertical="center" wrapText="1"/>
      <protection hidden="1"/>
    </xf>
    <xf numFmtId="0" fontId="38" fillId="5" borderId="25" xfId="0" applyFont="1" applyFill="1" applyBorder="1" applyAlignment="1" applyProtection="1">
      <alignment vertical="center" wrapText="1"/>
      <protection hidden="1"/>
    </xf>
    <xf numFmtId="172" fontId="6" fillId="0" borderId="0" xfId="0" applyNumberFormat="1" applyFont="1" applyAlignment="1" applyProtection="1">
      <alignment horizontal="left" vertical="center"/>
      <protection hidden="1"/>
    </xf>
    <xf numFmtId="172" fontId="6" fillId="0" borderId="12" xfId="0" applyNumberFormat="1" applyFont="1" applyBorder="1" applyAlignment="1" applyProtection="1">
      <alignment horizontal="left" vertical="center"/>
      <protection hidden="1"/>
    </xf>
    <xf numFmtId="0" fontId="6" fillId="0" borderId="39" xfId="0" applyFont="1" applyBorder="1" applyAlignment="1" applyProtection="1">
      <alignment horizontal="center" vertical="center"/>
      <protection locked="0" hidden="1"/>
    </xf>
    <xf numFmtId="0" fontId="6" fillId="0" borderId="12" xfId="0" applyFont="1" applyBorder="1" applyAlignment="1" applyProtection="1">
      <alignment horizontal="left" vertical="center" wrapText="1"/>
      <protection hidden="1"/>
    </xf>
    <xf numFmtId="0" fontId="4" fillId="0" borderId="0" xfId="0" applyFont="1" applyAlignment="1" applyProtection="1">
      <alignment horizontal="left" vertical="center"/>
      <protection hidden="1"/>
    </xf>
    <xf numFmtId="49" fontId="21" fillId="0" borderId="28" xfId="0" applyNumberFormat="1" applyFont="1" applyBorder="1" applyAlignment="1" applyProtection="1">
      <alignment horizontal="center" vertical="center" wrapText="1"/>
      <protection hidden="1"/>
    </xf>
    <xf numFmtId="49" fontId="21" fillId="0" borderId="2" xfId="0" applyNumberFormat="1" applyFont="1" applyBorder="1" applyAlignment="1" applyProtection="1">
      <alignment horizontal="center" vertical="center" wrapText="1"/>
      <protection hidden="1"/>
    </xf>
    <xf numFmtId="0" fontId="31" fillId="0" borderId="28" xfId="0" applyFont="1" applyBorder="1" applyAlignment="1" applyProtection="1">
      <alignment horizontal="center" vertical="center" wrapText="1"/>
      <protection hidden="1"/>
    </xf>
    <xf numFmtId="0" fontId="31" fillId="0" borderId="2" xfId="0" applyFont="1" applyBorder="1" applyAlignment="1" applyProtection="1">
      <alignment horizontal="center" vertical="center" wrapText="1"/>
      <protection hidden="1"/>
    </xf>
    <xf numFmtId="0" fontId="38" fillId="0" borderId="2" xfId="0" applyFont="1" applyBorder="1" applyAlignment="1" applyProtection="1">
      <alignment vertical="center" wrapText="1"/>
      <protection hidden="1"/>
    </xf>
    <xf numFmtId="0" fontId="38" fillId="0" borderId="25" xfId="0" applyFont="1" applyBorder="1" applyAlignment="1" applyProtection="1">
      <alignment vertical="center" wrapText="1"/>
      <protection hidden="1"/>
    </xf>
    <xf numFmtId="49" fontId="39" fillId="7" borderId="28" xfId="0" applyNumberFormat="1" applyFont="1" applyFill="1" applyBorder="1" applyAlignment="1" applyProtection="1">
      <alignment horizontal="center" vertical="center" wrapText="1"/>
      <protection hidden="1"/>
    </xf>
    <xf numFmtId="49" fontId="39" fillId="7" borderId="2" xfId="0" applyNumberFormat="1" applyFont="1" applyFill="1" applyBorder="1" applyAlignment="1" applyProtection="1">
      <alignment horizontal="center" vertical="center" wrapText="1"/>
      <protection hidden="1"/>
    </xf>
    <xf numFmtId="49" fontId="39" fillId="7" borderId="27" xfId="0" applyNumberFormat="1" applyFont="1" applyFill="1" applyBorder="1" applyAlignment="1" applyProtection="1">
      <alignment horizontal="center" vertical="center" wrapText="1"/>
      <protection hidden="1"/>
    </xf>
    <xf numFmtId="0" fontId="4" fillId="0" borderId="35" xfId="0" applyFont="1" applyBorder="1" applyAlignment="1" applyProtection="1">
      <alignment horizontal="center" vertical="center" wrapText="1"/>
      <protection hidden="1"/>
    </xf>
    <xf numFmtId="0" fontId="4" fillId="0" borderId="25" xfId="0" applyFont="1" applyBorder="1" applyAlignment="1" applyProtection="1">
      <alignment horizontal="center" vertical="center" wrapText="1"/>
      <protection hidden="1"/>
    </xf>
    <xf numFmtId="0" fontId="6" fillId="0" borderId="45" xfId="0" applyFont="1" applyBorder="1" applyAlignment="1" applyProtection="1">
      <alignment vertical="center" wrapText="1"/>
      <protection hidden="1"/>
    </xf>
    <xf numFmtId="0" fontId="34" fillId="0" borderId="27" xfId="0" applyFont="1" applyBorder="1" applyAlignment="1" applyProtection="1">
      <alignment vertical="center" wrapText="1"/>
      <protection hidden="1"/>
    </xf>
    <xf numFmtId="0" fontId="6" fillId="0" borderId="58" xfId="0" applyFont="1" applyBorder="1" applyAlignment="1" applyProtection="1">
      <alignment horizontal="center" vertical="center"/>
      <protection locked="0" hidden="1"/>
    </xf>
    <xf numFmtId="0" fontId="6" fillId="0" borderId="59" xfId="0" applyFont="1" applyBorder="1" applyAlignment="1" applyProtection="1">
      <alignment horizontal="center" vertical="center"/>
      <protection locked="0" hidden="1"/>
    </xf>
    <xf numFmtId="0" fontId="39" fillId="5" borderId="28" xfId="0" applyFont="1" applyFill="1" applyBorder="1" applyAlignment="1" applyProtection="1">
      <alignment horizontal="center" vertical="center" wrapText="1"/>
      <protection hidden="1"/>
    </xf>
    <xf numFmtId="0" fontId="39" fillId="5" borderId="2" xfId="0" applyFont="1" applyFill="1" applyBorder="1" applyAlignment="1" applyProtection="1">
      <alignment horizontal="center" vertical="center" wrapText="1"/>
      <protection hidden="1"/>
    </xf>
    <xf numFmtId="0" fontId="40" fillId="5" borderId="2" xfId="0" applyFont="1" applyFill="1" applyBorder="1" applyAlignment="1" applyProtection="1">
      <alignment vertical="center" wrapText="1"/>
      <protection hidden="1"/>
    </xf>
    <xf numFmtId="0" fontId="35" fillId="0" borderId="24" xfId="0" applyFont="1" applyBorder="1" applyAlignment="1" applyProtection="1">
      <alignment horizontal="center" vertical="center" wrapText="1"/>
      <protection hidden="1"/>
    </xf>
    <xf numFmtId="0" fontId="35" fillId="0" borderId="25" xfId="0" applyFont="1" applyBorder="1" applyAlignment="1" applyProtection="1">
      <alignment horizontal="center" vertical="center" wrapText="1"/>
      <protection hidden="1"/>
    </xf>
    <xf numFmtId="0" fontId="35" fillId="0" borderId="2" xfId="0" applyFont="1" applyBorder="1" applyAlignment="1" applyProtection="1">
      <alignment horizontal="center" vertical="center" wrapText="1"/>
      <protection hidden="1"/>
    </xf>
    <xf numFmtId="0" fontId="34" fillId="0" borderId="31" xfId="0" applyFont="1" applyBorder="1" applyAlignment="1">
      <alignment horizontal="left" vertical="center" wrapText="1"/>
    </xf>
    <xf numFmtId="0" fontId="34" fillId="0" borderId="2" xfId="0" applyFont="1" applyBorder="1" applyAlignment="1">
      <alignment horizontal="left" vertical="center" wrapText="1"/>
    </xf>
    <xf numFmtId="0" fontId="34" fillId="0" borderId="27" xfId="0" applyFont="1" applyBorder="1" applyAlignment="1">
      <alignment horizontal="left" vertical="center" wrapText="1"/>
    </xf>
    <xf numFmtId="49" fontId="36" fillId="7" borderId="28" xfId="0" applyNumberFormat="1" applyFont="1" applyFill="1" applyBorder="1" applyAlignment="1" applyProtection="1">
      <alignment horizontal="center" vertical="center" wrapText="1"/>
      <protection hidden="1"/>
    </xf>
    <xf numFmtId="49" fontId="36" fillId="7" borderId="2" xfId="0" applyNumberFormat="1" applyFont="1" applyFill="1" applyBorder="1" applyAlignment="1" applyProtection="1">
      <alignment horizontal="center" vertical="center" wrapText="1"/>
      <protection hidden="1"/>
    </xf>
    <xf numFmtId="49" fontId="36" fillId="7" borderId="27" xfId="0" applyNumberFormat="1" applyFont="1" applyFill="1" applyBorder="1" applyAlignment="1" applyProtection="1">
      <alignment horizontal="center" vertical="center" wrapText="1"/>
      <protection hidden="1"/>
    </xf>
    <xf numFmtId="49" fontId="39" fillId="7" borderId="31" xfId="0" applyNumberFormat="1" applyFont="1" applyFill="1" applyBorder="1" applyAlignment="1" applyProtection="1">
      <alignment horizontal="center" vertical="center" wrapText="1"/>
      <protection hidden="1"/>
    </xf>
    <xf numFmtId="0" fontId="4" fillId="0" borderId="31"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7" xfId="0" applyFont="1" applyBorder="1" applyAlignment="1" applyProtection="1">
      <alignment horizontal="center" vertical="center" wrapText="1"/>
      <protection hidden="1"/>
    </xf>
    <xf numFmtId="0" fontId="34" fillId="0" borderId="31" xfId="0" applyFont="1" applyBorder="1" applyAlignment="1">
      <alignment horizontal="justify" vertical="center" wrapText="1"/>
    </xf>
    <xf numFmtId="0" fontId="34" fillId="0" borderId="2" xfId="0" applyFont="1" applyBorder="1" applyAlignment="1">
      <alignment horizontal="justify" vertical="center" wrapText="1"/>
    </xf>
    <xf numFmtId="0" fontId="34" fillId="0" borderId="27" xfId="0" applyFont="1" applyBorder="1" applyAlignment="1">
      <alignment horizontal="justify" vertical="center" wrapText="1"/>
    </xf>
    <xf numFmtId="49" fontId="42" fillId="7" borderId="31" xfId="0" applyNumberFormat="1" applyFont="1" applyFill="1" applyBorder="1" applyAlignment="1" applyProtection="1">
      <alignment horizontal="center" vertical="center" wrapText="1"/>
      <protection hidden="1"/>
    </xf>
    <xf numFmtId="49" fontId="42" fillId="7" borderId="2" xfId="0" applyNumberFormat="1" applyFont="1" applyFill="1" applyBorder="1" applyAlignment="1" applyProtection="1">
      <alignment horizontal="center" vertical="center" wrapText="1"/>
      <protection hidden="1"/>
    </xf>
    <xf numFmtId="0" fontId="50" fillId="4" borderId="31" xfId="0" applyFont="1" applyFill="1" applyBorder="1" applyAlignment="1" applyProtection="1">
      <alignment horizontal="left" vertical="center" wrapText="1"/>
      <protection hidden="1"/>
    </xf>
    <xf numFmtId="0" fontId="50" fillId="4" borderId="2" xfId="0" applyFont="1" applyFill="1" applyBorder="1" applyAlignment="1" applyProtection="1">
      <alignment horizontal="left" vertical="center" wrapText="1"/>
      <protection hidden="1"/>
    </xf>
    <xf numFmtId="0" fontId="50" fillId="4" borderId="27" xfId="0" applyFont="1" applyFill="1" applyBorder="1" applyAlignment="1" applyProtection="1">
      <alignment horizontal="left" vertical="center" wrapText="1"/>
      <protection hidden="1"/>
    </xf>
    <xf numFmtId="0" fontId="34" fillId="0" borderId="27" xfId="0" applyFont="1" applyBorder="1" applyAlignment="1">
      <alignment vertical="center"/>
    </xf>
    <xf numFmtId="0" fontId="34" fillId="0" borderId="27" xfId="0" applyFont="1" applyBorder="1" applyAlignment="1">
      <alignment vertical="center" wrapText="1"/>
    </xf>
    <xf numFmtId="0" fontId="4" fillId="0" borderId="54" xfId="0" applyFont="1" applyBorder="1" applyAlignment="1" applyProtection="1">
      <alignment horizontal="center" vertical="center"/>
      <protection locked="0" hidden="1"/>
    </xf>
    <xf numFmtId="0" fontId="34" fillId="0" borderId="1" xfId="0" applyFont="1" applyBorder="1" applyAlignment="1" applyProtection="1">
      <alignment horizontal="left" vertical="center" wrapText="1"/>
      <protection hidden="1"/>
    </xf>
    <xf numFmtId="0" fontId="34" fillId="0" borderId="35" xfId="0" applyFont="1" applyBorder="1" applyAlignment="1">
      <alignment horizontal="left" vertical="center" wrapText="1"/>
    </xf>
    <xf numFmtId="0" fontId="34" fillId="0" borderId="25" xfId="0" applyFont="1" applyBorder="1" applyAlignment="1">
      <alignment horizontal="left" vertical="center" wrapText="1"/>
    </xf>
    <xf numFmtId="0" fontId="34" fillId="0" borderId="45" xfId="0" applyFont="1" applyBorder="1" applyAlignment="1">
      <alignment vertical="center" wrapText="1"/>
    </xf>
    <xf numFmtId="0" fontId="34" fillId="0" borderId="2" xfId="0" applyFont="1" applyBorder="1" applyAlignment="1">
      <alignment horizontal="center" vertical="center" wrapText="1"/>
    </xf>
    <xf numFmtId="3" fontId="67" fillId="0" borderId="1" xfId="0" applyNumberFormat="1" applyFont="1" applyBorder="1" applyAlignment="1">
      <alignment horizontal="center" vertical="center" wrapText="1"/>
    </xf>
    <xf numFmtId="3" fontId="67" fillId="0" borderId="50" xfId="0" applyNumberFormat="1" applyFont="1" applyBorder="1" applyAlignment="1">
      <alignment horizontal="center" vertical="center" wrapText="1"/>
    </xf>
    <xf numFmtId="0" fontId="21" fillId="0" borderId="30" xfId="0" applyFont="1" applyBorder="1" applyAlignment="1" applyProtection="1">
      <alignment horizontal="right" vertical="center" wrapText="1"/>
      <protection hidden="1"/>
    </xf>
    <xf numFmtId="0" fontId="21" fillId="0" borderId="10" xfId="0" applyFont="1" applyBorder="1" applyAlignment="1" applyProtection="1">
      <alignment horizontal="right" vertical="center" wrapText="1"/>
      <protection hidden="1"/>
    </xf>
    <xf numFmtId="0" fontId="21" fillId="0" borderId="41" xfId="0" applyFont="1" applyBorder="1" applyAlignment="1" applyProtection="1">
      <alignment horizontal="right" vertical="center" wrapText="1"/>
      <protection hidden="1"/>
    </xf>
    <xf numFmtId="0" fontId="25" fillId="0" borderId="4" xfId="0" applyFont="1" applyBorder="1" applyAlignment="1" applyProtection="1">
      <alignment horizontal="left" vertical="center" wrapText="1"/>
      <protection hidden="1"/>
    </xf>
    <xf numFmtId="0" fontId="25" fillId="0" borderId="0" xfId="0" applyFont="1" applyAlignment="1" applyProtection="1">
      <alignment horizontal="left" vertical="center" wrapText="1"/>
      <protection hidden="1"/>
    </xf>
    <xf numFmtId="0" fontId="6" fillId="0" borderId="28" xfId="0" applyFont="1" applyBorder="1" applyAlignment="1" applyProtection="1">
      <alignment horizontal="right" vertical="center" wrapText="1"/>
      <protection hidden="1"/>
    </xf>
    <xf numFmtId="0" fontId="6" fillId="0" borderId="2" xfId="0" applyFont="1" applyBorder="1" applyAlignment="1" applyProtection="1">
      <alignment horizontal="right" vertical="center" wrapText="1"/>
      <protection hidden="1"/>
    </xf>
    <xf numFmtId="0" fontId="6" fillId="0" borderId="27" xfId="0" applyFont="1" applyBorder="1" applyAlignment="1" applyProtection="1">
      <alignment horizontal="right" vertical="center" wrapText="1"/>
      <protection hidden="1"/>
    </xf>
    <xf numFmtId="0" fontId="6" fillId="0" borderId="30" xfId="0" applyFont="1" applyBorder="1" applyAlignment="1" applyProtection="1">
      <alignment horizontal="right" vertical="center" wrapText="1"/>
      <protection hidden="1"/>
    </xf>
    <xf numFmtId="0" fontId="6" fillId="0" borderId="10" xfId="0" applyFont="1" applyBorder="1" applyAlignment="1" applyProtection="1">
      <alignment horizontal="right" vertical="center" wrapText="1"/>
      <protection hidden="1"/>
    </xf>
    <xf numFmtId="0" fontId="6" fillId="0" borderId="41" xfId="0" applyFont="1" applyBorder="1" applyAlignment="1" applyProtection="1">
      <alignment horizontal="right" vertical="center" wrapText="1"/>
      <protection hidden="1"/>
    </xf>
    <xf numFmtId="0" fontId="4" fillId="3" borderId="4" xfId="0" applyFont="1" applyFill="1" applyBorder="1" applyAlignment="1" applyProtection="1">
      <alignment horizontal="left" vertical="center" wrapText="1"/>
      <protection hidden="1"/>
    </xf>
    <xf numFmtId="0" fontId="4" fillId="3" borderId="0" xfId="0" applyFont="1" applyFill="1" applyAlignment="1" applyProtection="1">
      <alignment horizontal="left" vertical="center" wrapText="1"/>
      <protection hidden="1"/>
    </xf>
    <xf numFmtId="0" fontId="6" fillId="0" borderId="7" xfId="0" applyFont="1" applyBorder="1" applyAlignment="1" applyProtection="1">
      <alignment horizontal="right" vertical="center" wrapText="1"/>
      <protection hidden="1"/>
    </xf>
    <xf numFmtId="0" fontId="6" fillId="0" borderId="8" xfId="0" applyFont="1" applyBorder="1" applyAlignment="1" applyProtection="1">
      <alignment horizontal="right" vertical="center" wrapText="1"/>
      <protection hidden="1"/>
    </xf>
    <xf numFmtId="0" fontId="6" fillId="0" borderId="49" xfId="0" applyFont="1" applyBorder="1" applyAlignment="1" applyProtection="1">
      <alignment horizontal="right" vertical="center" wrapText="1"/>
      <protection hidden="1"/>
    </xf>
    <xf numFmtId="0" fontId="18" fillId="8" borderId="32" xfId="0" applyFont="1" applyFill="1" applyBorder="1" applyAlignment="1" applyProtection="1">
      <alignment horizontal="center" vertical="center"/>
      <protection hidden="1"/>
    </xf>
    <xf numFmtId="0" fontId="18" fillId="8" borderId="26" xfId="0" applyFont="1" applyFill="1" applyBorder="1" applyAlignment="1" applyProtection="1">
      <alignment horizontal="center" vertical="center"/>
      <protection hidden="1"/>
    </xf>
    <xf numFmtId="0" fontId="18" fillId="8" borderId="20" xfId="0" applyFont="1" applyFill="1" applyBorder="1" applyAlignment="1" applyProtection="1">
      <alignment horizontal="center" vertical="center"/>
      <protection hidden="1"/>
    </xf>
    <xf numFmtId="0" fontId="34" fillId="0" borderId="2" xfId="0" applyFont="1" applyBorder="1" applyAlignment="1">
      <alignment vertical="center"/>
    </xf>
    <xf numFmtId="0" fontId="34" fillId="0" borderId="35" xfId="0" applyFont="1" applyBorder="1" applyAlignment="1" applyProtection="1">
      <alignment horizontal="left" vertical="center" wrapText="1"/>
      <protection hidden="1"/>
    </xf>
    <xf numFmtId="0" fontId="34" fillId="0" borderId="25" xfId="0" applyFont="1" applyBorder="1" applyAlignment="1" applyProtection="1">
      <alignment horizontal="left" vertical="center" wrapText="1"/>
      <protection hidden="1"/>
    </xf>
    <xf numFmtId="0" fontId="34" fillId="0" borderId="45" xfId="0" applyFont="1" applyBorder="1" applyAlignment="1" applyProtection="1">
      <alignment vertical="center" wrapText="1"/>
      <protection hidden="1"/>
    </xf>
    <xf numFmtId="0" fontId="4" fillId="0" borderId="0" xfId="0" applyFont="1" applyAlignment="1" applyProtection="1">
      <alignment horizontal="center" vertical="center" wrapText="1"/>
      <protection hidden="1"/>
    </xf>
    <xf numFmtId="0" fontId="66" fillId="0" borderId="5" xfId="0" applyFont="1" applyBorder="1" applyAlignment="1">
      <alignment horizontal="center" vertical="center" wrapText="1"/>
    </xf>
    <xf numFmtId="0" fontId="66" fillId="0" borderId="27" xfId="0" applyFont="1" applyBorder="1" applyAlignment="1">
      <alignment horizontal="center" vertical="center" wrapText="1"/>
    </xf>
    <xf numFmtId="0" fontId="66" fillId="0" borderId="1" xfId="0" applyFont="1" applyBorder="1" applyAlignment="1">
      <alignment horizontal="center" vertical="center" wrapText="1"/>
    </xf>
    <xf numFmtId="3" fontId="66" fillId="0" borderId="1" xfId="0" applyNumberFormat="1" applyFont="1" applyBorder="1" applyAlignment="1">
      <alignment horizontal="center" vertical="center" wrapText="1"/>
    </xf>
    <xf numFmtId="0" fontId="67" fillId="0" borderId="1" xfId="0" applyFont="1" applyBorder="1" applyAlignment="1">
      <alignment horizontal="center" vertical="center" wrapText="1"/>
    </xf>
    <xf numFmtId="0" fontId="6" fillId="0" borderId="4" xfId="0" applyFont="1" applyBorder="1" applyAlignment="1" applyProtection="1">
      <alignment vertical="center" wrapText="1"/>
      <protection hidden="1"/>
    </xf>
    <xf numFmtId="0" fontId="6" fillId="0" borderId="0" xfId="0" applyFont="1" applyAlignment="1" applyProtection="1">
      <alignment vertical="center" wrapText="1"/>
      <protection hidden="1"/>
    </xf>
    <xf numFmtId="0" fontId="6" fillId="0" borderId="0" xfId="0" applyFont="1" applyAlignment="1" applyProtection="1">
      <alignment vertical="center"/>
      <protection hidden="1"/>
    </xf>
    <xf numFmtId="0" fontId="41" fillId="7" borderId="38" xfId="0" applyFont="1" applyFill="1" applyBorder="1" applyAlignment="1" applyProtection="1">
      <alignment horizontal="center" vertical="center" wrapText="1"/>
      <protection hidden="1"/>
    </xf>
    <xf numFmtId="0" fontId="41" fillId="7" borderId="3" xfId="0" applyFont="1" applyFill="1" applyBorder="1" applyAlignment="1" applyProtection="1">
      <alignment horizontal="center" vertical="center" wrapText="1"/>
      <protection hidden="1"/>
    </xf>
    <xf numFmtId="0" fontId="41" fillId="7" borderId="31" xfId="0" applyFont="1" applyFill="1" applyBorder="1" applyAlignment="1" applyProtection="1">
      <alignment horizontal="center" vertical="center" wrapText="1"/>
      <protection hidden="1"/>
    </xf>
    <xf numFmtId="0" fontId="41" fillId="7"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49" fontId="6" fillId="0" borderId="17" xfId="0" applyNumberFormat="1" applyFont="1" applyBorder="1" applyAlignment="1" applyProtection="1">
      <alignment horizontal="center" vertical="center" wrapText="1"/>
      <protection hidden="1"/>
    </xf>
    <xf numFmtId="49" fontId="6" fillId="0" borderId="11" xfId="0" applyNumberFormat="1" applyFont="1" applyBorder="1" applyAlignment="1" applyProtection="1">
      <alignment horizontal="center" vertical="center" wrapText="1"/>
      <protection hidden="1"/>
    </xf>
    <xf numFmtId="0" fontId="4" fillId="0" borderId="2" xfId="0" applyFont="1" applyBorder="1" applyAlignment="1" applyProtection="1">
      <alignment horizontal="left" vertical="center"/>
      <protection hidden="1"/>
    </xf>
    <xf numFmtId="0" fontId="18" fillId="0" borderId="9" xfId="0" applyFont="1" applyBorder="1" applyAlignment="1" applyProtection="1">
      <alignment horizontal="center"/>
      <protection hidden="1"/>
    </xf>
    <xf numFmtId="0" fontId="18" fillId="0" borderId="6" xfId="0" applyFont="1" applyBorder="1" applyAlignment="1" applyProtection="1">
      <alignment horizontal="center"/>
      <protection hidden="1"/>
    </xf>
    <xf numFmtId="0" fontId="18" fillId="0" borderId="14" xfId="0" applyFont="1" applyBorder="1" applyAlignment="1" applyProtection="1">
      <alignment horizontal="center"/>
      <protection hidden="1"/>
    </xf>
    <xf numFmtId="0" fontId="66" fillId="0" borderId="47" xfId="0" applyFont="1" applyBorder="1" applyAlignment="1">
      <alignment horizontal="center" vertical="center" wrapText="1"/>
    </xf>
    <xf numFmtId="0" fontId="66" fillId="0" borderId="41" xfId="0" applyFont="1" applyBorder="1" applyAlignment="1">
      <alignment horizontal="center" vertical="center" wrapText="1"/>
    </xf>
    <xf numFmtId="0" fontId="66" fillId="0" borderId="29" xfId="0" applyFont="1" applyBorder="1" applyAlignment="1">
      <alignment horizontal="center" vertical="center" wrapText="1"/>
    </xf>
    <xf numFmtId="3" fontId="66" fillId="0" borderId="29" xfId="0" applyNumberFormat="1" applyFont="1" applyBorder="1" applyAlignment="1">
      <alignment horizontal="center" vertical="center" wrapText="1"/>
    </xf>
    <xf numFmtId="0" fontId="67" fillId="0" borderId="29" xfId="0" applyFont="1" applyBorder="1" applyAlignment="1">
      <alignment horizontal="center" vertical="center" wrapText="1"/>
    </xf>
    <xf numFmtId="0" fontId="67" fillId="0" borderId="56" xfId="0" applyFont="1" applyBorder="1" applyAlignment="1">
      <alignment horizontal="center" vertical="center" wrapText="1"/>
    </xf>
    <xf numFmtId="3" fontId="67" fillId="0" borderId="5" xfId="0" applyNumberFormat="1" applyFont="1" applyBorder="1" applyAlignment="1">
      <alignment horizontal="center" vertical="center" wrapText="1"/>
    </xf>
    <xf numFmtId="3" fontId="67" fillId="0" borderId="27" xfId="0" applyNumberFormat="1" applyFont="1" applyBorder="1" applyAlignment="1">
      <alignment horizontal="center" vertical="center" wrapText="1"/>
    </xf>
    <xf numFmtId="0" fontId="31" fillId="5" borderId="24" xfId="0" applyFont="1" applyFill="1" applyBorder="1" applyAlignment="1" applyProtection="1">
      <alignment horizontal="center" vertical="center" wrapText="1"/>
      <protection hidden="1"/>
    </xf>
    <xf numFmtId="0" fontId="31" fillId="5" borderId="25" xfId="0" applyFont="1" applyFill="1" applyBorder="1" applyAlignment="1" applyProtection="1">
      <alignment horizontal="center" vertical="center" wrapText="1"/>
      <protection hidden="1"/>
    </xf>
    <xf numFmtId="0" fontId="31" fillId="5" borderId="17" xfId="0" applyFont="1" applyFill="1" applyBorder="1" applyAlignment="1" applyProtection="1">
      <alignment horizontal="center" vertical="center" wrapText="1"/>
      <protection hidden="1"/>
    </xf>
    <xf numFmtId="0" fontId="59" fillId="3" borderId="57" xfId="0" applyFont="1" applyFill="1" applyBorder="1" applyAlignment="1" applyProtection="1">
      <alignment horizontal="center" vertical="center" wrapText="1"/>
      <protection locked="0" hidden="1"/>
    </xf>
    <xf numFmtId="0" fontId="59" fillId="3" borderId="54" xfId="0" applyFont="1" applyFill="1" applyBorder="1" applyAlignment="1" applyProtection="1">
      <alignment horizontal="center" vertical="center" wrapText="1"/>
      <protection locked="0" hidden="1"/>
    </xf>
    <xf numFmtId="0" fontId="59" fillId="3" borderId="58" xfId="0" applyFont="1" applyFill="1" applyBorder="1" applyAlignment="1" applyProtection="1">
      <alignment horizontal="center" vertical="center" wrapText="1"/>
      <protection locked="0" hidden="1"/>
    </xf>
    <xf numFmtId="0" fontId="59" fillId="3" borderId="37" xfId="0" applyFont="1" applyFill="1" applyBorder="1" applyAlignment="1" applyProtection="1">
      <alignment horizontal="center" vertical="center" wrapText="1"/>
      <protection locked="0" hidden="1"/>
    </xf>
    <xf numFmtId="0" fontId="18" fillId="6" borderId="51" xfId="0" applyFont="1" applyFill="1" applyBorder="1" applyAlignment="1" applyProtection="1">
      <alignment horizontal="center" vertical="center" textRotation="180" wrapText="1"/>
      <protection hidden="1"/>
    </xf>
    <xf numFmtId="0" fontId="18" fillId="6" borderId="52" xfId="0" applyFont="1" applyFill="1" applyBorder="1" applyAlignment="1" applyProtection="1">
      <alignment horizontal="center" vertical="center" textRotation="180" wrapText="1"/>
      <protection hidden="1"/>
    </xf>
    <xf numFmtId="0" fontId="18" fillId="6" borderId="53" xfId="0" applyFont="1" applyFill="1" applyBorder="1" applyAlignment="1" applyProtection="1">
      <alignment horizontal="center" vertical="center" textRotation="180" wrapText="1"/>
      <protection hidden="1"/>
    </xf>
    <xf numFmtId="0" fontId="4" fillId="3" borderId="30" xfId="0" applyFont="1" applyFill="1" applyBorder="1" applyAlignment="1" applyProtection="1">
      <alignment horizontal="right" wrapText="1"/>
      <protection hidden="1"/>
    </xf>
    <xf numFmtId="0" fontId="4" fillId="3" borderId="10" xfId="0" applyFont="1" applyFill="1" applyBorder="1" applyAlignment="1" applyProtection="1">
      <alignment horizontal="right" wrapText="1"/>
      <protection hidden="1"/>
    </xf>
    <xf numFmtId="0" fontId="4" fillId="3" borderId="41" xfId="0" applyFont="1" applyFill="1" applyBorder="1" applyAlignment="1" applyProtection="1">
      <alignment horizontal="right" wrapText="1"/>
      <protection hidden="1"/>
    </xf>
    <xf numFmtId="0" fontId="70" fillId="3" borderId="0" xfId="0" applyFont="1" applyFill="1" applyAlignment="1" applyProtection="1">
      <alignment horizontal="center" vertical="center" wrapText="1"/>
      <protection hidden="1"/>
    </xf>
    <xf numFmtId="0" fontId="6" fillId="3" borderId="7" xfId="0" applyFont="1" applyFill="1" applyBorder="1" applyAlignment="1" applyProtection="1">
      <alignment horizontal="right" wrapText="1"/>
      <protection hidden="1"/>
    </xf>
    <xf numFmtId="0" fontId="6" fillId="3" borderId="8" xfId="0" applyFont="1" applyFill="1" applyBorder="1" applyAlignment="1" applyProtection="1">
      <alignment horizontal="right" wrapText="1"/>
      <protection hidden="1"/>
    </xf>
    <xf numFmtId="0" fontId="6" fillId="3" borderId="49" xfId="0" applyFont="1" applyFill="1" applyBorder="1" applyAlignment="1" applyProtection="1">
      <alignment horizontal="right" wrapText="1"/>
      <protection hidden="1"/>
    </xf>
    <xf numFmtId="0" fontId="27" fillId="3" borderId="31" xfId="0" applyFont="1" applyFill="1" applyBorder="1" applyAlignment="1">
      <alignment horizontal="left" vertical="center" wrapText="1"/>
    </xf>
    <xf numFmtId="0" fontId="27" fillId="3" borderId="2" xfId="0" applyFont="1" applyFill="1" applyBorder="1" applyAlignment="1">
      <alignment horizontal="left" vertical="center" wrapText="1"/>
    </xf>
    <xf numFmtId="0" fontId="27" fillId="3" borderId="27" xfId="0" applyFont="1" applyFill="1" applyBorder="1" applyAlignment="1">
      <alignment vertical="center" wrapText="1"/>
    </xf>
    <xf numFmtId="0" fontId="21" fillId="3" borderId="4" xfId="0" applyFont="1" applyFill="1" applyBorder="1" applyAlignment="1" applyProtection="1">
      <alignment horizontal="left" vertical="center" wrapText="1"/>
      <protection hidden="1"/>
    </xf>
    <xf numFmtId="0" fontId="21" fillId="3" borderId="0" xfId="0" applyFont="1" applyFill="1" applyAlignment="1" applyProtection="1">
      <alignment horizontal="left" vertical="center" wrapText="1"/>
      <protection hidden="1"/>
    </xf>
    <xf numFmtId="0" fontId="21" fillId="3" borderId="0" xfId="0" applyFont="1" applyFill="1" applyAlignment="1" applyProtection="1">
      <alignment horizontal="left"/>
      <protection hidden="1"/>
    </xf>
    <xf numFmtId="0" fontId="21" fillId="3" borderId="33" xfId="0" applyFont="1" applyFill="1" applyBorder="1" applyAlignment="1" applyProtection="1">
      <alignment horizontal="left"/>
      <protection hidden="1"/>
    </xf>
    <xf numFmtId="49" fontId="21" fillId="0" borderId="27" xfId="0" applyNumberFormat="1" applyFont="1" applyBorder="1" applyAlignment="1" applyProtection="1">
      <alignment horizontal="center" vertical="center" wrapText="1"/>
      <protection hidden="1"/>
    </xf>
    <xf numFmtId="0" fontId="9" fillId="3" borderId="4" xfId="0" applyFont="1" applyFill="1" applyBorder="1" applyAlignment="1" applyProtection="1">
      <alignment horizontal="center" vertical="center" wrapText="1"/>
      <protection hidden="1"/>
    </xf>
    <xf numFmtId="0" fontId="9" fillId="3" borderId="0" xfId="0" applyFont="1" applyFill="1" applyAlignment="1" applyProtection="1">
      <alignment horizontal="center" vertical="center" wrapText="1"/>
      <protection hidden="1"/>
    </xf>
    <xf numFmtId="0" fontId="6" fillId="3" borderId="0" xfId="0" applyFont="1" applyFill="1" applyAlignment="1" applyProtection="1">
      <alignment horizontal="center" wrapText="1"/>
      <protection hidden="1"/>
    </xf>
    <xf numFmtId="0" fontId="9" fillId="3" borderId="4" xfId="0" applyFont="1" applyFill="1" applyBorder="1" applyAlignment="1" applyProtection="1">
      <alignment horizontal="left" vertical="center" wrapText="1"/>
      <protection hidden="1"/>
    </xf>
    <xf numFmtId="0" fontId="9" fillId="3" borderId="0" xfId="0" applyFont="1" applyFill="1" applyAlignment="1" applyProtection="1">
      <alignment horizontal="left" vertical="center" wrapText="1"/>
      <protection hidden="1"/>
    </xf>
    <xf numFmtId="0" fontId="9" fillId="3" borderId="12" xfId="0" applyFont="1" applyFill="1" applyBorder="1" applyAlignment="1" applyProtection="1">
      <alignment horizontal="left" vertical="center" wrapText="1"/>
      <protection hidden="1"/>
    </xf>
    <xf numFmtId="0" fontId="4" fillId="3" borderId="35" xfId="0" applyFont="1" applyFill="1" applyBorder="1" applyAlignment="1" applyProtection="1">
      <alignment horizontal="center" vertical="center" wrapText="1"/>
      <protection hidden="1"/>
    </xf>
    <xf numFmtId="0" fontId="4" fillId="3" borderId="25" xfId="0" applyFont="1" applyFill="1" applyBorder="1" applyAlignment="1" applyProtection="1">
      <alignment horizontal="center" vertical="center" wrapText="1"/>
      <protection hidden="1"/>
    </xf>
    <xf numFmtId="0" fontId="4" fillId="3" borderId="45" xfId="0" applyFont="1" applyFill="1" applyBorder="1" applyAlignment="1" applyProtection="1">
      <alignment horizontal="center" vertical="center" wrapText="1"/>
      <protection hidden="1"/>
    </xf>
    <xf numFmtId="49" fontId="39" fillId="4" borderId="28" xfId="0" applyNumberFormat="1" applyFont="1" applyFill="1" applyBorder="1" applyAlignment="1" applyProtection="1">
      <alignment horizontal="center" vertical="center" wrapText="1"/>
      <protection hidden="1"/>
    </xf>
    <xf numFmtId="49" fontId="39" fillId="4" borderId="2" xfId="0" applyNumberFormat="1" applyFont="1" applyFill="1" applyBorder="1" applyAlignment="1" applyProtection="1">
      <alignment horizontal="center" vertical="center" wrapText="1"/>
      <protection hidden="1"/>
    </xf>
    <xf numFmtId="49" fontId="39" fillId="4" borderId="27" xfId="0" applyNumberFormat="1" applyFont="1" applyFill="1" applyBorder="1" applyAlignment="1" applyProtection="1">
      <alignment horizontal="center" vertical="center" wrapText="1"/>
      <protection hidden="1"/>
    </xf>
    <xf numFmtId="49" fontId="39" fillId="4" borderId="31" xfId="0" applyNumberFormat="1" applyFont="1" applyFill="1" applyBorder="1" applyAlignment="1" applyProtection="1">
      <alignment horizontal="center" vertical="center" wrapText="1"/>
      <protection hidden="1"/>
    </xf>
    <xf numFmtId="0" fontId="6" fillId="3" borderId="28" xfId="0" applyFont="1" applyFill="1" applyBorder="1" applyAlignment="1" applyProtection="1">
      <alignment horizontal="right" wrapText="1"/>
      <protection hidden="1"/>
    </xf>
    <xf numFmtId="0" fontId="6" fillId="3" borderId="2" xfId="0" applyFont="1" applyFill="1" applyBorder="1" applyAlignment="1" applyProtection="1">
      <alignment horizontal="right" wrapText="1"/>
      <protection hidden="1"/>
    </xf>
    <xf numFmtId="0" fontId="6" fillId="3" borderId="27" xfId="0" applyFont="1" applyFill="1" applyBorder="1" applyAlignment="1" applyProtection="1">
      <alignment horizontal="right" wrapText="1"/>
      <protection hidden="1"/>
    </xf>
    <xf numFmtId="0" fontId="4" fillId="0" borderId="6" xfId="0" applyFont="1" applyBorder="1" applyAlignment="1" applyProtection="1">
      <alignment horizontal="center" vertical="top" wrapText="1"/>
      <protection hidden="1"/>
    </xf>
    <xf numFmtId="49" fontId="4" fillId="0" borderId="0" xfId="0" applyNumberFormat="1" applyFont="1" applyAlignment="1" applyProtection="1">
      <alignment horizontal="left" vertical="center" wrapText="1"/>
      <protection hidden="1"/>
    </xf>
    <xf numFmtId="0" fontId="31" fillId="5" borderId="4" xfId="0" applyFont="1" applyFill="1" applyBorder="1" applyAlignment="1" applyProtection="1">
      <alignment horizontal="center" vertical="center"/>
      <protection hidden="1"/>
    </xf>
    <xf numFmtId="0" fontId="13" fillId="3" borderId="4" xfId="0" applyFont="1" applyFill="1" applyBorder="1" applyAlignment="1" applyProtection="1">
      <alignment horizontal="left" vertical="center" wrapText="1"/>
      <protection hidden="1"/>
    </xf>
    <xf numFmtId="0" fontId="13" fillId="3" borderId="0" xfId="0" applyFont="1" applyFill="1" applyAlignment="1" applyProtection="1">
      <alignment horizontal="left" vertical="center" wrapText="1"/>
      <protection hidden="1"/>
    </xf>
    <xf numFmtId="0" fontId="13" fillId="3" borderId="12" xfId="0" applyFont="1" applyFill="1" applyBorder="1" applyAlignment="1" applyProtection="1">
      <alignment horizontal="left" vertical="center" wrapText="1"/>
      <protection hidden="1"/>
    </xf>
    <xf numFmtId="0" fontId="18" fillId="0" borderId="51" xfId="0" applyFont="1" applyBorder="1" applyAlignment="1" applyProtection="1">
      <alignment horizontal="center" vertical="center" textRotation="180"/>
      <protection hidden="1"/>
    </xf>
    <xf numFmtId="0" fontId="18" fillId="0" borderId="52" xfId="0" applyFont="1" applyBorder="1" applyAlignment="1" applyProtection="1">
      <alignment horizontal="center" vertical="center" textRotation="180"/>
      <protection hidden="1"/>
    </xf>
    <xf numFmtId="0" fontId="18" fillId="0" borderId="53" xfId="0" applyFont="1" applyBorder="1" applyAlignment="1" applyProtection="1">
      <alignment horizontal="center" vertical="center" textRotation="180"/>
      <protection hidden="1"/>
    </xf>
    <xf numFmtId="0" fontId="9" fillId="0" borderId="4" xfId="0" applyFont="1" applyBorder="1" applyAlignment="1" applyProtection="1">
      <alignment vertical="center" wrapText="1"/>
      <protection hidden="1"/>
    </xf>
    <xf numFmtId="0" fontId="9" fillId="0" borderId="0" xfId="0" applyFont="1" applyAlignment="1" applyProtection="1">
      <alignment vertical="center" wrapText="1"/>
      <protection hidden="1"/>
    </xf>
    <xf numFmtId="0" fontId="9" fillId="0" borderId="0" xfId="0" applyFont="1" applyProtection="1">
      <protection hidden="1"/>
    </xf>
    <xf numFmtId="0" fontId="6" fillId="0" borderId="31" xfId="0" applyFont="1" applyBorder="1" applyAlignment="1">
      <alignment horizontal="left" vertical="center" wrapText="1"/>
    </xf>
    <xf numFmtId="0" fontId="6" fillId="0" borderId="2" xfId="0" applyFont="1" applyBorder="1" applyAlignment="1">
      <alignment horizontal="left" vertical="center" wrapText="1"/>
    </xf>
    <xf numFmtId="0" fontId="6" fillId="0" borderId="27" xfId="0" applyFont="1" applyBorder="1" applyAlignment="1">
      <alignment horizontal="left" vertical="center" wrapText="1"/>
    </xf>
    <xf numFmtId="0" fontId="44" fillId="0" borderId="4" xfId="0" applyFont="1" applyBorder="1" applyAlignment="1" applyProtection="1">
      <alignment vertical="center" wrapText="1"/>
      <protection hidden="1"/>
    </xf>
    <xf numFmtId="0" fontId="44" fillId="0" borderId="0" xfId="0" applyFont="1" applyAlignment="1" applyProtection="1">
      <alignment vertical="center" wrapText="1"/>
      <protection hidden="1"/>
    </xf>
    <xf numFmtId="0" fontId="44" fillId="0" borderId="0" xfId="0" applyFont="1" applyProtection="1">
      <protection hidden="1"/>
    </xf>
    <xf numFmtId="0" fontId="6" fillId="0" borderId="7" xfId="0" applyFont="1" applyBorder="1" applyAlignment="1" applyProtection="1">
      <alignment horizontal="right" wrapText="1"/>
      <protection hidden="1"/>
    </xf>
    <xf numFmtId="0" fontId="6" fillId="0" borderId="8" xfId="0" applyFont="1" applyBorder="1" applyAlignment="1" applyProtection="1">
      <alignment horizontal="right" wrapText="1"/>
      <protection hidden="1"/>
    </xf>
    <xf numFmtId="0" fontId="6" fillId="0" borderId="49" xfId="0" applyFont="1" applyBorder="1" applyAlignment="1" applyProtection="1">
      <alignment horizontal="right" wrapText="1"/>
      <protection hidden="1"/>
    </xf>
    <xf numFmtId="0" fontId="4" fillId="3" borderId="31" xfId="0" applyFont="1" applyFill="1" applyBorder="1" applyAlignment="1" applyProtection="1">
      <alignment horizontal="center" vertical="center" wrapText="1"/>
      <protection hidden="1"/>
    </xf>
    <xf numFmtId="0" fontId="4" fillId="3" borderId="2" xfId="0" applyFont="1" applyFill="1" applyBorder="1" applyAlignment="1" applyProtection="1">
      <alignment horizontal="center" vertical="center" wrapText="1"/>
      <protection hidden="1"/>
    </xf>
    <xf numFmtId="0" fontId="4" fillId="3" borderId="27" xfId="0" applyFont="1" applyFill="1" applyBorder="1" applyAlignment="1" applyProtection="1">
      <alignment horizontal="center" vertical="center" wrapText="1"/>
      <protection hidden="1"/>
    </xf>
    <xf numFmtId="0" fontId="26" fillId="0" borderId="4"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6" fillId="0" borderId="28" xfId="0" applyFont="1" applyBorder="1" applyAlignment="1" applyProtection="1">
      <alignment horizontal="right" wrapText="1"/>
      <protection hidden="1"/>
    </xf>
    <xf numFmtId="0" fontId="6" fillId="0" borderId="2" xfId="0" applyFont="1" applyBorder="1" applyAlignment="1" applyProtection="1">
      <alignment horizontal="right" wrapText="1"/>
      <protection hidden="1"/>
    </xf>
    <xf numFmtId="0" fontId="6" fillId="0" borderId="27" xfId="0" applyFont="1" applyBorder="1" applyAlignment="1" applyProtection="1">
      <alignment horizontal="right" wrapText="1"/>
      <protection hidden="1"/>
    </xf>
    <xf numFmtId="0" fontId="13" fillId="0" borderId="30" xfId="0" applyFont="1" applyBorder="1" applyAlignment="1" applyProtection="1">
      <alignment horizontal="right" wrapText="1"/>
      <protection hidden="1"/>
    </xf>
    <xf numFmtId="0" fontId="13" fillId="0" borderId="10" xfId="0" applyFont="1" applyBorder="1" applyAlignment="1" applyProtection="1">
      <alignment horizontal="right" wrapText="1"/>
      <protection hidden="1"/>
    </xf>
    <xf numFmtId="0" fontId="13" fillId="0" borderId="41" xfId="0" applyFont="1" applyBorder="1" applyAlignment="1" applyProtection="1">
      <alignment horizontal="right" wrapText="1"/>
      <protection hidden="1"/>
    </xf>
    <xf numFmtId="0" fontId="62" fillId="3" borderId="4" xfId="0" applyFont="1" applyFill="1" applyBorder="1" applyAlignment="1" applyProtection="1">
      <alignment horizontal="center" vertical="center" wrapText="1"/>
      <protection hidden="1"/>
    </xf>
    <xf numFmtId="0" fontId="62" fillId="3" borderId="0" xfId="0" applyFont="1" applyFill="1" applyAlignment="1" applyProtection="1">
      <alignment horizontal="center" vertical="center" wrapText="1"/>
      <protection hidden="1"/>
    </xf>
    <xf numFmtId="0" fontId="62" fillId="3" borderId="12" xfId="0" applyFont="1" applyFill="1" applyBorder="1" applyAlignment="1" applyProtection="1">
      <alignment horizontal="center" vertical="center" wrapText="1"/>
      <protection hidden="1"/>
    </xf>
    <xf numFmtId="0" fontId="45" fillId="5" borderId="17" xfId="0" applyFont="1" applyFill="1" applyBorder="1" applyAlignment="1" applyProtection="1">
      <alignment horizontal="center" vertical="center"/>
      <protection hidden="1"/>
    </xf>
    <xf numFmtId="49" fontId="39" fillId="4" borderId="44" xfId="0" applyNumberFormat="1" applyFont="1" applyFill="1" applyBorder="1" applyAlignment="1" applyProtection="1">
      <alignment horizontal="center" vertical="center" wrapText="1"/>
      <protection hidden="1"/>
    </xf>
    <xf numFmtId="0" fontId="68" fillId="5" borderId="4" xfId="0" applyFont="1" applyFill="1" applyBorder="1" applyAlignment="1" applyProtection="1">
      <alignment horizontal="center" vertical="center" wrapText="1"/>
      <protection hidden="1"/>
    </xf>
    <xf numFmtId="0" fontId="68" fillId="5" borderId="0" xfId="0" applyFont="1" applyFill="1" applyAlignment="1" applyProtection="1">
      <alignment horizontal="center" vertical="center" wrapText="1"/>
      <protection hidden="1"/>
    </xf>
    <xf numFmtId="0" fontId="68" fillId="5" borderId="13" xfId="0" applyFont="1" applyFill="1" applyBorder="1" applyAlignment="1" applyProtection="1">
      <alignment horizontal="center" vertical="center" wrapText="1"/>
      <protection hidden="1"/>
    </xf>
    <xf numFmtId="0" fontId="68" fillId="5" borderId="3" xfId="0" applyFont="1" applyFill="1" applyBorder="1" applyAlignment="1" applyProtection="1">
      <alignment horizontal="center" vertical="center" wrapText="1"/>
      <protection hidden="1"/>
    </xf>
    <xf numFmtId="0" fontId="6" fillId="0" borderId="31" xfId="0" applyFont="1" applyBorder="1" applyAlignment="1" applyProtection="1">
      <alignment horizontal="left" vertical="center" wrapText="1"/>
      <protection hidden="1"/>
    </xf>
    <xf numFmtId="0" fontId="6" fillId="0" borderId="2" xfId="0" applyFont="1" applyBorder="1" applyAlignment="1" applyProtection="1">
      <alignment horizontal="left" vertical="center" wrapText="1"/>
      <protection hidden="1"/>
    </xf>
    <xf numFmtId="0" fontId="6" fillId="0" borderId="27" xfId="0" applyFont="1" applyBorder="1" applyAlignment="1" applyProtection="1">
      <alignment horizontal="left" vertical="center" wrapText="1"/>
      <protection hidden="1"/>
    </xf>
    <xf numFmtId="0" fontId="4" fillId="0" borderId="30" xfId="0" applyFont="1" applyBorder="1" applyAlignment="1" applyProtection="1">
      <alignment horizontal="right" wrapText="1"/>
      <protection hidden="1"/>
    </xf>
    <xf numFmtId="0" fontId="4" fillId="0" borderId="10" xfId="0" applyFont="1" applyBorder="1" applyAlignment="1" applyProtection="1">
      <alignment horizontal="right" wrapText="1"/>
      <protection hidden="1"/>
    </xf>
    <xf numFmtId="0" fontId="4" fillId="0" borderId="41" xfId="0" applyFont="1" applyBorder="1" applyAlignment="1" applyProtection="1">
      <alignment horizontal="right" wrapText="1"/>
      <protection hidden="1"/>
    </xf>
    <xf numFmtId="0" fontId="55" fillId="0" borderId="12" xfId="0" applyFont="1" applyBorder="1" applyAlignment="1" applyProtection="1">
      <alignment horizontal="center" vertical="center"/>
      <protection hidden="1"/>
    </xf>
    <xf numFmtId="0" fontId="6" fillId="0" borderId="0" xfId="0" applyFont="1" applyAlignment="1" applyProtection="1">
      <alignment horizontal="center" vertical="center" wrapText="1"/>
      <protection hidden="1"/>
    </xf>
    <xf numFmtId="0" fontId="31" fillId="5" borderId="0" xfId="0" applyFont="1" applyFill="1" applyAlignment="1" applyProtection="1">
      <alignment horizontal="right" vertical="center"/>
      <protection hidden="1"/>
    </xf>
    <xf numFmtId="49" fontId="6" fillId="0" borderId="80" xfId="0" applyNumberFormat="1" applyFont="1" applyBorder="1" applyAlignment="1" applyProtection="1">
      <alignment horizontal="left" vertical="top" wrapText="1"/>
      <protection hidden="1"/>
    </xf>
    <xf numFmtId="49" fontId="6" fillId="0" borderId="80" xfId="0" applyNumberFormat="1" applyFont="1" applyBorder="1" applyAlignment="1" applyProtection="1">
      <alignment horizontal="left" wrapText="1"/>
      <protection hidden="1"/>
    </xf>
    <xf numFmtId="0" fontId="6" fillId="0" borderId="80" xfId="0" applyFont="1" applyBorder="1" applyAlignment="1" applyProtection="1">
      <alignment horizontal="left" vertical="center" wrapText="1"/>
      <protection hidden="1"/>
    </xf>
    <xf numFmtId="49" fontId="6" fillId="0" borderId="4" xfId="0" applyNumberFormat="1" applyFont="1" applyBorder="1" applyAlignment="1" applyProtection="1">
      <alignment horizontal="left" vertical="top" wrapText="1" shrinkToFit="1"/>
      <protection hidden="1"/>
    </xf>
    <xf numFmtId="49" fontId="6" fillId="0" borderId="0" xfId="0" applyNumberFormat="1" applyFont="1" applyAlignment="1" applyProtection="1">
      <alignment horizontal="left" vertical="top" wrapText="1" shrinkToFit="1"/>
      <protection hidden="1"/>
    </xf>
    <xf numFmtId="49" fontId="46" fillId="5" borderId="4" xfId="0" applyNumberFormat="1" applyFont="1" applyFill="1" applyBorder="1" applyAlignment="1" applyProtection="1">
      <alignment horizontal="center" vertical="top" wrapText="1" shrinkToFit="1"/>
      <protection hidden="1"/>
    </xf>
    <xf numFmtId="49" fontId="46" fillId="5" borderId="0" xfId="0" applyNumberFormat="1" applyFont="1" applyFill="1" applyAlignment="1" applyProtection="1">
      <alignment horizontal="center" vertical="top" wrapText="1" shrinkToFit="1"/>
      <protection hidden="1"/>
    </xf>
    <xf numFmtId="49" fontId="46" fillId="5" borderId="12" xfId="0" applyNumberFormat="1" applyFont="1" applyFill="1" applyBorder="1" applyAlignment="1" applyProtection="1">
      <alignment horizontal="center" vertical="top" wrapText="1" shrinkToFit="1"/>
      <protection hidden="1"/>
    </xf>
    <xf numFmtId="49" fontId="6" fillId="0" borderId="80" xfId="0" applyNumberFormat="1" applyFont="1" applyBorder="1" applyAlignment="1" applyProtection="1">
      <alignment horizontal="left" wrapText="1" shrinkToFit="1"/>
      <protection hidden="1"/>
    </xf>
    <xf numFmtId="49" fontId="6" fillId="0" borderId="80" xfId="0" applyNumberFormat="1" applyFont="1" applyBorder="1" applyAlignment="1" applyProtection="1">
      <alignment horizontal="left" vertical="top" wrapText="1" shrinkToFit="1"/>
      <protection hidden="1"/>
    </xf>
    <xf numFmtId="49" fontId="6" fillId="0" borderId="28" xfId="0" applyNumberFormat="1" applyFont="1" applyBorder="1" applyAlignment="1" applyProtection="1">
      <alignment horizontal="left" vertical="top" wrapText="1" shrinkToFit="1"/>
      <protection hidden="1"/>
    </xf>
    <xf numFmtId="49" fontId="6" fillId="0" borderId="2" xfId="0" applyNumberFormat="1" applyFont="1" applyBorder="1" applyAlignment="1" applyProtection="1">
      <alignment horizontal="left" vertical="top" wrapText="1" shrinkToFit="1"/>
      <protection hidden="1"/>
    </xf>
    <xf numFmtId="49" fontId="6" fillId="0" borderId="44" xfId="0" applyNumberFormat="1" applyFont="1" applyBorder="1" applyAlignment="1" applyProtection="1">
      <alignment horizontal="left" vertical="top" wrapText="1" shrinkToFit="1"/>
      <protection hidden="1"/>
    </xf>
    <xf numFmtId="0" fontId="31" fillId="5" borderId="17" xfId="0" applyFont="1" applyFill="1" applyBorder="1" applyAlignment="1" applyProtection="1">
      <alignment horizontal="center" vertical="top" wrapText="1"/>
      <protection hidden="1"/>
    </xf>
    <xf numFmtId="0" fontId="36" fillId="5" borderId="4" xfId="0" applyFont="1" applyFill="1" applyBorder="1" applyAlignment="1" applyProtection="1">
      <alignment horizontal="center" vertical="center"/>
      <protection hidden="1"/>
    </xf>
    <xf numFmtId="0" fontId="36" fillId="5" borderId="0" xfId="0" applyFont="1" applyFill="1" applyAlignment="1" applyProtection="1">
      <alignment horizontal="center" vertical="center"/>
      <protection hidden="1"/>
    </xf>
    <xf numFmtId="0" fontId="33" fillId="0" borderId="22" xfId="0" applyFont="1" applyBorder="1" applyAlignment="1" applyProtection="1">
      <alignment horizontal="center" vertical="center"/>
      <protection hidden="1"/>
    </xf>
    <xf numFmtId="0" fontId="33" fillId="0" borderId="21" xfId="0" applyFont="1" applyBorder="1" applyAlignment="1" applyProtection="1">
      <alignment horizontal="center" vertical="center"/>
      <protection hidden="1"/>
    </xf>
    <xf numFmtId="0" fontId="6" fillId="0" borderId="28" xfId="0" applyFont="1" applyBorder="1" applyAlignment="1" applyProtection="1">
      <alignment horizontal="center" vertical="center"/>
      <protection locked="0" hidden="1"/>
    </xf>
    <xf numFmtId="0" fontId="6" fillId="0" borderId="27" xfId="0" applyFont="1" applyBorder="1" applyAlignment="1" applyProtection="1">
      <alignment horizontal="center" vertical="center"/>
      <protection locked="0" hidden="1"/>
    </xf>
    <xf numFmtId="0" fontId="13" fillId="0" borderId="24" xfId="0" applyFont="1" applyBorder="1" applyAlignment="1" applyProtection="1">
      <alignment horizontal="center" vertical="center" wrapText="1"/>
      <protection hidden="1"/>
    </xf>
    <xf numFmtId="0" fontId="13" fillId="0" borderId="25"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165" fontId="36" fillId="4" borderId="47" xfId="6" applyNumberFormat="1" applyFont="1" applyFill="1" applyBorder="1" applyAlignment="1" applyProtection="1">
      <alignment horizontal="center" vertical="center" wrapText="1"/>
      <protection hidden="1"/>
    </xf>
    <xf numFmtId="165" fontId="36" fillId="4" borderId="29" xfId="6" applyNumberFormat="1" applyFont="1" applyFill="1" applyBorder="1" applyAlignment="1" applyProtection="1">
      <alignment horizontal="center" vertical="center" wrapText="1"/>
      <protection hidden="1"/>
    </xf>
    <xf numFmtId="0" fontId="4" fillId="0" borderId="15" xfId="0" applyFont="1" applyBorder="1" applyAlignment="1" applyProtection="1">
      <alignment horizontal="center" vertical="center" wrapText="1"/>
      <protection hidden="1"/>
    </xf>
    <xf numFmtId="165" fontId="36" fillId="4" borderId="46" xfId="6" applyNumberFormat="1" applyFont="1" applyFill="1" applyBorder="1" applyAlignment="1" applyProtection="1">
      <alignment horizontal="center" vertical="center" wrapText="1"/>
      <protection hidden="1"/>
    </xf>
    <xf numFmtId="165" fontId="36" fillId="4" borderId="40" xfId="6" applyNumberFormat="1" applyFont="1" applyFill="1" applyBorder="1" applyAlignment="1" applyProtection="1">
      <alignment horizontal="center" vertical="center" wrapText="1"/>
      <protection hidden="1"/>
    </xf>
    <xf numFmtId="0" fontId="6" fillId="0" borderId="1" xfId="0" applyFont="1" applyBorder="1" applyAlignment="1" applyProtection="1">
      <alignment horizontal="left" wrapText="1"/>
      <protection hidden="1"/>
    </xf>
    <xf numFmtId="0" fontId="4" fillId="0" borderId="0" xfId="0" applyFont="1" applyAlignment="1" applyProtection="1">
      <alignment horizontal="center" vertical="top" wrapText="1"/>
      <protection hidden="1"/>
    </xf>
    <xf numFmtId="0" fontId="12" fillId="0" borderId="51" xfId="0" applyFont="1" applyBorder="1" applyAlignment="1" applyProtection="1">
      <alignment horizontal="center" vertical="center" textRotation="180"/>
      <protection hidden="1"/>
    </xf>
    <xf numFmtId="0" fontId="12" fillId="0" borderId="52" xfId="0" applyFont="1" applyBorder="1" applyAlignment="1" applyProtection="1">
      <alignment horizontal="center" vertical="center" textRotation="180"/>
      <protection hidden="1"/>
    </xf>
    <xf numFmtId="0" fontId="12" fillId="0" borderId="12" xfId="0" applyFont="1" applyBorder="1" applyAlignment="1" applyProtection="1">
      <alignment horizontal="center" vertical="center" textRotation="180"/>
      <protection hidden="1"/>
    </xf>
    <xf numFmtId="0" fontId="12" fillId="0" borderId="53" xfId="0" applyFont="1" applyBorder="1" applyAlignment="1" applyProtection="1">
      <alignment horizontal="center" vertical="center" textRotation="180"/>
      <protection hidden="1"/>
    </xf>
    <xf numFmtId="0" fontId="6" fillId="0" borderId="1" xfId="0" applyFont="1" applyBorder="1" applyAlignment="1" applyProtection="1">
      <alignment horizontal="left" vertical="center" wrapText="1"/>
      <protection hidden="1"/>
    </xf>
    <xf numFmtId="165" fontId="36" fillId="4" borderId="5" xfId="6" applyNumberFormat="1" applyFont="1" applyFill="1" applyBorder="1" applyAlignment="1" applyProtection="1">
      <alignment horizontal="center" vertical="center" wrapText="1"/>
      <protection hidden="1"/>
    </xf>
    <xf numFmtId="165" fontId="36" fillId="4" borderId="1" xfId="6" applyNumberFormat="1" applyFont="1" applyFill="1" applyBorder="1" applyAlignment="1" applyProtection="1">
      <alignment horizontal="center" vertical="center" wrapText="1"/>
      <protection hidden="1"/>
    </xf>
    <xf numFmtId="49" fontId="6" fillId="0" borderId="0" xfId="0" applyNumberFormat="1" applyFont="1" applyAlignment="1" applyProtection="1">
      <alignment vertical="center" wrapText="1"/>
      <protection hidden="1"/>
    </xf>
    <xf numFmtId="0" fontId="4" fillId="0" borderId="74" xfId="0" applyFont="1" applyBorder="1" applyAlignment="1">
      <alignment horizontal="center" vertical="center" wrapText="1"/>
    </xf>
    <xf numFmtId="0" fontId="4" fillId="0" borderId="75" xfId="0" applyFont="1" applyBorder="1" applyAlignment="1">
      <alignment horizontal="center" vertical="center" wrapText="1"/>
    </xf>
    <xf numFmtId="169" fontId="6" fillId="0" borderId="76" xfId="0" applyNumberFormat="1" applyFont="1" applyBorder="1" applyAlignment="1">
      <alignment horizontal="center" vertical="center"/>
    </xf>
    <xf numFmtId="169" fontId="6" fillId="0" borderId="77" xfId="0" applyNumberFormat="1" applyFont="1" applyBorder="1" applyAlignment="1">
      <alignment horizontal="center" vertical="center"/>
    </xf>
    <xf numFmtId="0" fontId="4" fillId="0" borderId="13" xfId="0" applyFont="1" applyBorder="1" applyAlignment="1" applyProtection="1">
      <alignment horizontal="center" vertical="center"/>
      <protection hidden="1"/>
    </xf>
    <xf numFmtId="0" fontId="4" fillId="0" borderId="23" xfId="0" applyFont="1" applyBorder="1" applyAlignment="1" applyProtection="1">
      <alignment horizontal="center" vertical="center"/>
      <protection hidden="1"/>
    </xf>
    <xf numFmtId="0" fontId="4" fillId="0" borderId="38" xfId="0" applyFont="1" applyBorder="1" applyAlignment="1">
      <alignment horizontal="center" vertical="center" wrapText="1"/>
    </xf>
    <xf numFmtId="0" fontId="4" fillId="0" borderId="23" xfId="0" applyFont="1" applyBorder="1" applyAlignment="1">
      <alignment horizontal="center" vertical="center" wrapText="1"/>
    </xf>
    <xf numFmtId="169" fontId="6" fillId="0" borderId="81" xfId="0" applyNumberFormat="1" applyFont="1" applyBorder="1" applyAlignment="1">
      <alignment horizontal="center" vertical="center"/>
    </xf>
    <xf numFmtId="169" fontId="6" fillId="0" borderId="82" xfId="0" applyNumberFormat="1" applyFont="1" applyBorder="1" applyAlignment="1">
      <alignment horizontal="center" vertical="center"/>
    </xf>
    <xf numFmtId="44" fontId="60" fillId="0" borderId="5" xfId="3" applyFont="1" applyBorder="1" applyAlignment="1" applyProtection="1">
      <alignment horizontal="center" vertical="center" wrapText="1"/>
      <protection hidden="1"/>
    </xf>
    <xf numFmtId="44" fontId="60" fillId="0" borderId="1" xfId="3" applyFont="1" applyBorder="1" applyAlignment="1" applyProtection="1">
      <alignment horizontal="center" vertical="center" wrapText="1"/>
      <protection hidden="1"/>
    </xf>
    <xf numFmtId="0" fontId="31" fillId="5" borderId="1" xfId="0" applyFont="1" applyFill="1" applyBorder="1" applyAlignment="1" applyProtection="1">
      <alignment horizontal="center" vertical="center"/>
      <protection hidden="1"/>
    </xf>
    <xf numFmtId="49" fontId="6" fillId="0" borderId="1" xfId="0" applyNumberFormat="1" applyFont="1" applyBorder="1" applyAlignment="1" applyProtection="1">
      <alignment horizontal="left" vertical="center" wrapText="1"/>
      <protection hidden="1"/>
    </xf>
    <xf numFmtId="49" fontId="6" fillId="0" borderId="31" xfId="0" applyNumberFormat="1" applyFont="1" applyBorder="1" applyAlignment="1" applyProtection="1">
      <alignment horizontal="left" vertical="center" wrapText="1"/>
      <protection hidden="1"/>
    </xf>
    <xf numFmtId="49" fontId="4" fillId="0" borderId="1" xfId="0" applyNumberFormat="1" applyFont="1" applyBorder="1" applyAlignment="1" applyProtection="1">
      <alignment horizontal="center" vertical="center"/>
      <protection locked="0" hidden="1"/>
    </xf>
    <xf numFmtId="0" fontId="4" fillId="0" borderId="1" xfId="0" applyFont="1" applyBorder="1" applyAlignment="1" applyProtection="1">
      <alignment horizontal="center" vertical="center"/>
      <protection locked="0" hidden="1"/>
    </xf>
    <xf numFmtId="49" fontId="4" fillId="0" borderId="0" xfId="0" applyNumberFormat="1" applyFont="1" applyAlignment="1" applyProtection="1">
      <alignment horizontal="center" vertical="center" wrapText="1"/>
      <protection hidden="1"/>
    </xf>
    <xf numFmtId="49" fontId="4" fillId="0" borderId="0" xfId="0" applyNumberFormat="1" applyFont="1" applyAlignment="1" applyProtection="1">
      <alignment horizontal="center" vertical="center"/>
      <protection hidden="1"/>
    </xf>
    <xf numFmtId="49" fontId="4" fillId="0" borderId="12" xfId="0" applyNumberFormat="1" applyFont="1" applyBorder="1" applyAlignment="1" applyProtection="1">
      <alignment horizontal="center" vertical="center"/>
      <protection hidden="1"/>
    </xf>
    <xf numFmtId="49" fontId="4" fillId="0" borderId="22" xfId="0" applyNumberFormat="1" applyFont="1" applyBorder="1" applyAlignment="1" applyProtection="1">
      <alignment horizontal="center" vertical="center"/>
      <protection locked="0" hidden="1"/>
    </xf>
    <xf numFmtId="49" fontId="4" fillId="0" borderId="48" xfId="0" applyNumberFormat="1" applyFont="1" applyBorder="1" applyAlignment="1" applyProtection="1">
      <alignment horizontal="center" vertical="center"/>
      <protection locked="0" hidden="1"/>
    </xf>
    <xf numFmtId="0" fontId="31" fillId="5" borderId="32" xfId="0" applyFont="1" applyFill="1" applyBorder="1" applyAlignment="1" applyProtection="1">
      <alignment horizontal="center" vertical="center"/>
      <protection hidden="1"/>
    </xf>
    <xf numFmtId="0" fontId="31" fillId="5" borderId="26" xfId="0" applyFont="1" applyFill="1" applyBorder="1" applyAlignment="1" applyProtection="1">
      <alignment horizontal="center" vertical="center"/>
      <protection hidden="1"/>
    </xf>
    <xf numFmtId="0" fontId="72" fillId="0" borderId="13" xfId="6" applyNumberFormat="1" applyFont="1" applyFill="1" applyBorder="1" applyAlignment="1" applyProtection="1">
      <alignment horizontal="center" vertical="center" wrapText="1"/>
      <protection hidden="1"/>
    </xf>
    <xf numFmtId="0" fontId="72" fillId="0" borderId="3" xfId="6" applyNumberFormat="1" applyFont="1" applyFill="1" applyBorder="1" applyAlignment="1" applyProtection="1">
      <alignment horizontal="center" vertical="center" wrapText="1"/>
      <protection hidden="1"/>
    </xf>
    <xf numFmtId="0" fontId="72" fillId="0" borderId="11" xfId="6" applyNumberFormat="1" applyFont="1" applyFill="1" applyBorder="1" applyAlignment="1" applyProtection="1">
      <alignment horizontal="center" vertical="center" wrapText="1"/>
      <protection hidden="1"/>
    </xf>
    <xf numFmtId="0" fontId="47" fillId="0" borderId="0" xfId="0" applyFont="1" applyAlignment="1" applyProtection="1">
      <alignment horizontal="right" vertical="center" wrapText="1"/>
      <protection hidden="1"/>
    </xf>
    <xf numFmtId="0" fontId="44" fillId="5" borderId="4" xfId="0" applyFont="1" applyFill="1" applyBorder="1" applyAlignment="1" applyProtection="1">
      <alignment horizontal="left" vertical="center" wrapText="1"/>
      <protection hidden="1"/>
    </xf>
    <xf numFmtId="0" fontId="44" fillId="5" borderId="0" xfId="0" applyFont="1" applyFill="1" applyAlignment="1" applyProtection="1">
      <alignment horizontal="left" vertical="center" wrapText="1"/>
      <protection hidden="1"/>
    </xf>
    <xf numFmtId="0" fontId="44" fillId="5" borderId="13" xfId="0" applyFont="1" applyFill="1" applyBorder="1" applyAlignment="1" applyProtection="1">
      <alignment horizontal="left" vertical="center" wrapText="1"/>
      <protection hidden="1"/>
    </xf>
    <xf numFmtId="0" fontId="44" fillId="5" borderId="3" xfId="0" applyFont="1" applyFill="1" applyBorder="1" applyAlignment="1" applyProtection="1">
      <alignment horizontal="left" vertical="center" wrapText="1"/>
      <protection hidden="1"/>
    </xf>
    <xf numFmtId="49" fontId="13" fillId="0" borderId="4" xfId="0" applyNumberFormat="1" applyFont="1" applyBorder="1" applyAlignment="1" applyProtection="1">
      <alignment horizontal="center" vertical="center" wrapText="1"/>
      <protection hidden="1"/>
    </xf>
    <xf numFmtId="49" fontId="13" fillId="0" borderId="0" xfId="0" applyNumberFormat="1" applyFont="1" applyAlignment="1" applyProtection="1">
      <alignment horizontal="center" vertical="center" wrapText="1"/>
      <protection hidden="1"/>
    </xf>
    <xf numFmtId="0" fontId="4" fillId="0" borderId="22" xfId="0" applyFont="1" applyBorder="1" applyAlignment="1" applyProtection="1">
      <alignment horizontal="center" vertical="center"/>
      <protection locked="0" hidden="1"/>
    </xf>
    <xf numFmtId="0" fontId="58" fillId="0" borderId="51" xfId="0" applyFont="1" applyBorder="1" applyAlignment="1" applyProtection="1">
      <alignment horizontal="center" vertical="center" textRotation="180"/>
      <protection hidden="1"/>
    </xf>
    <xf numFmtId="0" fontId="58" fillId="0" borderId="52" xfId="0" applyFont="1" applyBorder="1" applyAlignment="1" applyProtection="1">
      <alignment horizontal="center" vertical="center" textRotation="180"/>
      <protection hidden="1"/>
    </xf>
    <xf numFmtId="0" fontId="58" fillId="0" borderId="12" xfId="0" applyFont="1" applyBorder="1" applyAlignment="1" applyProtection="1">
      <alignment horizontal="center" vertical="center" textRotation="180"/>
      <protection hidden="1"/>
    </xf>
    <xf numFmtId="0" fontId="58" fillId="0" borderId="53" xfId="0" applyFont="1" applyBorder="1" applyAlignment="1" applyProtection="1">
      <alignment horizontal="center" vertical="center" textRotation="180"/>
      <protection hidden="1"/>
    </xf>
    <xf numFmtId="0" fontId="6" fillId="0" borderId="5" xfId="0" applyFont="1" applyBorder="1" applyAlignment="1" applyProtection="1">
      <alignment horizontal="left" vertical="center" wrapText="1"/>
      <protection hidden="1"/>
    </xf>
    <xf numFmtId="49" fontId="6" fillId="0" borderId="5" xfId="0" applyNumberFormat="1" applyFont="1" applyBorder="1" applyAlignment="1" applyProtection="1">
      <alignment horizontal="left" vertical="center" wrapText="1"/>
      <protection hidden="1"/>
    </xf>
    <xf numFmtId="0" fontId="6" fillId="0" borderId="15" xfId="0" quotePrefix="1" applyFont="1" applyBorder="1" applyAlignment="1" applyProtection="1">
      <alignment horizontal="left" vertical="center" wrapText="1"/>
      <protection hidden="1"/>
    </xf>
    <xf numFmtId="0" fontId="63" fillId="0" borderId="0" xfId="0" applyFont="1" applyAlignment="1" applyProtection="1">
      <alignment horizontal="center" vertical="center" wrapText="1"/>
      <protection hidden="1"/>
    </xf>
    <xf numFmtId="0" fontId="31" fillId="5" borderId="4" xfId="0" applyFont="1" applyFill="1" applyBorder="1" applyAlignment="1" applyProtection="1">
      <alignment horizontal="right" vertical="center"/>
      <protection hidden="1"/>
    </xf>
    <xf numFmtId="0" fontId="6" fillId="0" borderId="18" xfId="0" applyFont="1" applyBorder="1" applyAlignment="1" applyProtection="1">
      <alignment horizontal="left" vertical="center" wrapText="1"/>
      <protection hidden="1"/>
    </xf>
    <xf numFmtId="0" fontId="31" fillId="5" borderId="13" xfId="0" applyFont="1" applyFill="1" applyBorder="1" applyAlignment="1" applyProtection="1">
      <alignment horizontal="center" vertical="center" wrapText="1"/>
      <protection hidden="1"/>
    </xf>
    <xf numFmtId="0" fontId="31" fillId="5" borderId="3" xfId="0" applyFont="1" applyFill="1" applyBorder="1" applyAlignment="1" applyProtection="1">
      <alignment horizontal="center" vertical="center" wrapText="1"/>
      <protection hidden="1"/>
    </xf>
    <xf numFmtId="0" fontId="53" fillId="0" borderId="0" xfId="0" applyFont="1" applyAlignment="1" applyProtection="1">
      <alignment horizontal="center" wrapText="1"/>
      <protection hidden="1"/>
    </xf>
    <xf numFmtId="49" fontId="2" fillId="0" borderId="1" xfId="0" applyNumberFormat="1" applyFont="1" applyBorder="1" applyAlignment="1" applyProtection="1">
      <alignment horizontal="left" vertical="center" wrapText="1"/>
      <protection hidden="1"/>
    </xf>
    <xf numFmtId="49" fontId="2" fillId="0" borderId="31" xfId="0" applyNumberFormat="1" applyFont="1" applyBorder="1" applyAlignment="1" applyProtection="1">
      <alignment horizontal="left" vertical="center" wrapText="1"/>
      <protection hidden="1"/>
    </xf>
    <xf numFmtId="0" fontId="6" fillId="0" borderId="31" xfId="0" applyFont="1" applyBorder="1" applyAlignment="1">
      <alignment horizontal="left" wrapText="1"/>
    </xf>
    <xf numFmtId="0" fontId="6" fillId="0" borderId="2" xfId="0" applyFont="1" applyBorder="1" applyAlignment="1">
      <alignment horizontal="left" wrapText="1"/>
    </xf>
    <xf numFmtId="0" fontId="6" fillId="0" borderId="27" xfId="0" applyFont="1" applyBorder="1" applyAlignment="1">
      <alignment horizontal="left" wrapText="1"/>
    </xf>
    <xf numFmtId="0" fontId="6" fillId="0" borderId="31" xfId="0" applyFont="1" applyBorder="1" applyAlignment="1" applyProtection="1">
      <alignment horizontal="center" wrapText="1"/>
      <protection hidden="1"/>
    </xf>
    <xf numFmtId="0" fontId="6" fillId="0" borderId="27" xfId="0" applyFont="1" applyBorder="1" applyAlignment="1" applyProtection="1">
      <alignment horizontal="center" wrapText="1"/>
      <protection hidden="1"/>
    </xf>
    <xf numFmtId="0" fontId="10" fillId="0" borderId="35" xfId="0" applyFont="1" applyBorder="1" applyAlignment="1" applyProtection="1">
      <alignment horizontal="center" vertical="center" wrapText="1"/>
      <protection hidden="1"/>
    </xf>
    <xf numFmtId="0" fontId="10" fillId="0" borderId="45" xfId="0" applyFont="1" applyBorder="1" applyAlignment="1" applyProtection="1">
      <alignment horizontal="center" vertical="center" wrapText="1"/>
      <protection hidden="1"/>
    </xf>
    <xf numFmtId="0" fontId="10" fillId="0" borderId="34" xfId="0" applyFont="1" applyBorder="1" applyAlignment="1" applyProtection="1">
      <alignment horizontal="center" vertical="center" wrapText="1"/>
      <protection hidden="1"/>
    </xf>
    <xf numFmtId="0" fontId="10" fillId="0" borderId="33" xfId="0" applyFont="1" applyBorder="1" applyAlignment="1" applyProtection="1">
      <alignment horizontal="center" vertical="center" wrapText="1"/>
      <protection hidden="1"/>
    </xf>
    <xf numFmtId="0" fontId="10" fillId="0" borderId="38" xfId="0" applyFont="1" applyBorder="1" applyAlignment="1" applyProtection="1">
      <alignment horizontal="center" vertical="center" wrapText="1"/>
      <protection hidden="1"/>
    </xf>
    <xf numFmtId="0" fontId="10" fillId="0" borderId="23" xfId="0" applyFont="1" applyBorder="1" applyAlignment="1" applyProtection="1">
      <alignment horizontal="center" vertical="center" wrapText="1"/>
      <protection hidden="1"/>
    </xf>
    <xf numFmtId="0" fontId="4" fillId="0" borderId="46" xfId="0" applyFont="1" applyBorder="1" applyAlignment="1" applyProtection="1">
      <alignment horizontal="right" vertical="center" wrapText="1"/>
      <protection hidden="1"/>
    </xf>
    <xf numFmtId="0" fontId="4" fillId="0" borderId="40" xfId="0" applyFont="1" applyBorder="1" applyAlignment="1" applyProtection="1">
      <alignment horizontal="right" vertical="center" wrapText="1"/>
      <protection hidden="1"/>
    </xf>
    <xf numFmtId="0" fontId="21" fillId="0" borderId="4" xfId="0" applyFont="1" applyBorder="1" applyAlignment="1" applyProtection="1">
      <alignment horizontal="center" wrapText="1"/>
      <protection hidden="1"/>
    </xf>
    <xf numFmtId="0" fontId="21" fillId="0" borderId="0" xfId="0" applyFont="1" applyAlignment="1" applyProtection="1">
      <alignment horizontal="center" wrapText="1"/>
      <protection hidden="1"/>
    </xf>
    <xf numFmtId="0" fontId="4" fillId="0" borderId="32" xfId="0" applyFont="1" applyBorder="1" applyAlignment="1" applyProtection="1">
      <alignment horizontal="center" vertical="center" wrapText="1"/>
      <protection hidden="1"/>
    </xf>
    <xf numFmtId="0" fontId="4" fillId="0" borderId="26"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6" xfId="0" applyFont="1" applyBorder="1" applyAlignment="1" applyProtection="1">
      <alignment horizontal="center" vertical="center" wrapText="1"/>
      <protection hidden="1"/>
    </xf>
    <xf numFmtId="0" fontId="4" fillId="0" borderId="14" xfId="0" applyFont="1" applyBorder="1" applyAlignment="1" applyProtection="1">
      <alignment horizontal="center" vertical="center" wrapText="1"/>
      <protection hidden="1"/>
    </xf>
    <xf numFmtId="49" fontId="13" fillId="3" borderId="5" xfId="0" applyNumberFormat="1" applyFont="1" applyFill="1" applyBorder="1" applyAlignment="1" applyProtection="1">
      <alignment horizontal="right" vertical="center" wrapText="1"/>
      <protection hidden="1"/>
    </xf>
    <xf numFmtId="49" fontId="13" fillId="3" borderId="1" xfId="0" applyNumberFormat="1" applyFont="1" applyFill="1" applyBorder="1" applyAlignment="1" applyProtection="1">
      <alignment horizontal="right" vertical="center" wrapText="1"/>
      <protection hidden="1"/>
    </xf>
    <xf numFmtId="0" fontId="52" fillId="0" borderId="51" xfId="0" applyFont="1" applyBorder="1" applyAlignment="1" applyProtection="1">
      <alignment horizontal="center" vertical="center" textRotation="180"/>
      <protection hidden="1"/>
    </xf>
    <xf numFmtId="0" fontId="52" fillId="0" borderId="52" xfId="0" applyFont="1" applyBorder="1" applyAlignment="1" applyProtection="1">
      <alignment horizontal="center" vertical="center" textRotation="180"/>
      <protection hidden="1"/>
    </xf>
    <xf numFmtId="0" fontId="52" fillId="0" borderId="53" xfId="0" applyFont="1" applyBorder="1" applyAlignment="1" applyProtection="1">
      <alignment horizontal="center" vertical="center" textRotation="180"/>
      <protection hidden="1"/>
    </xf>
    <xf numFmtId="0" fontId="36" fillId="5" borderId="2" xfId="0" applyFont="1" applyFill="1" applyBorder="1" applyAlignment="1" applyProtection="1">
      <alignment horizontal="center" vertical="center"/>
      <protection hidden="1"/>
    </xf>
    <xf numFmtId="0" fontId="4" fillId="0" borderId="45" xfId="0" applyFont="1" applyBorder="1" applyAlignment="1" applyProtection="1">
      <alignment horizontal="center" vertical="center" wrapText="1"/>
      <protection hidden="1"/>
    </xf>
    <xf numFmtId="0" fontId="4" fillId="0" borderId="34" xfId="0" applyFont="1" applyBorder="1" applyAlignment="1" applyProtection="1">
      <alignment horizontal="center" vertical="center" wrapText="1"/>
      <protection hidden="1"/>
    </xf>
    <xf numFmtId="0" fontId="4" fillId="0" borderId="33" xfId="0" applyFont="1" applyBorder="1" applyAlignment="1" applyProtection="1">
      <alignment horizontal="center" vertical="center" wrapText="1"/>
      <protection hidden="1"/>
    </xf>
    <xf numFmtId="0" fontId="4" fillId="0" borderId="38" xfId="0" applyFont="1" applyBorder="1" applyAlignment="1" applyProtection="1">
      <alignment horizontal="center" vertical="center" wrapText="1"/>
      <protection hidden="1"/>
    </xf>
    <xf numFmtId="0" fontId="4" fillId="0" borderId="23" xfId="0" applyFont="1" applyBorder="1" applyAlignment="1" applyProtection="1">
      <alignment horizontal="center" vertical="center" wrapText="1"/>
      <protection hidden="1"/>
    </xf>
    <xf numFmtId="0" fontId="4" fillId="0" borderId="47" xfId="0" applyFont="1" applyBorder="1" applyAlignment="1" applyProtection="1">
      <alignment horizontal="right" vertical="center" wrapText="1"/>
      <protection hidden="1"/>
    </xf>
    <xf numFmtId="0" fontId="4" fillId="0" borderId="29" xfId="0" applyFont="1" applyBorder="1" applyAlignment="1" applyProtection="1">
      <alignment horizontal="right" vertical="center" wrapText="1"/>
      <protection hidden="1"/>
    </xf>
    <xf numFmtId="0" fontId="6" fillId="0" borderId="2" xfId="0" applyFont="1" applyBorder="1" applyAlignment="1" applyProtection="1">
      <alignment horizontal="center" wrapText="1"/>
      <protection hidden="1"/>
    </xf>
    <xf numFmtId="0" fontId="19" fillId="0" borderId="25" xfId="0" applyFont="1" applyBorder="1" applyAlignment="1" applyProtection="1">
      <alignment horizontal="justify" vertical="center" wrapText="1"/>
      <protection hidden="1"/>
    </xf>
    <xf numFmtId="0" fontId="19" fillId="0" borderId="0" xfId="0" applyFont="1" applyAlignment="1" applyProtection="1">
      <alignment horizontal="justify" vertical="center" wrapText="1"/>
      <protection hidden="1"/>
    </xf>
    <xf numFmtId="0" fontId="6" fillId="0" borderId="1" xfId="0" applyFont="1" applyBorder="1" applyAlignment="1">
      <alignment wrapText="1"/>
    </xf>
    <xf numFmtId="0" fontId="6" fillId="0" borderId="1" xfId="0" applyFont="1" applyBorder="1" applyAlignment="1" applyProtection="1">
      <alignment vertical="center" wrapText="1"/>
      <protection hidden="1"/>
    </xf>
    <xf numFmtId="0" fontId="72" fillId="0" borderId="28" xfId="6" applyNumberFormat="1" applyFont="1" applyFill="1" applyBorder="1" applyAlignment="1" applyProtection="1">
      <alignment horizontal="center" vertical="center" wrapText="1"/>
      <protection hidden="1"/>
    </xf>
    <xf numFmtId="0" fontId="72" fillId="0" borderId="2" xfId="6" applyNumberFormat="1" applyFont="1" applyFill="1" applyBorder="1" applyAlignment="1" applyProtection="1">
      <alignment horizontal="center" vertical="center" wrapText="1"/>
      <protection hidden="1"/>
    </xf>
    <xf numFmtId="0" fontId="36" fillId="5" borderId="13" xfId="0" applyFont="1" applyFill="1" applyBorder="1" applyAlignment="1" applyProtection="1">
      <alignment horizontal="center" vertical="center"/>
      <protection hidden="1"/>
    </xf>
    <xf numFmtId="0" fontId="36" fillId="5" borderId="3" xfId="0" applyFont="1" applyFill="1" applyBorder="1" applyAlignment="1" applyProtection="1">
      <alignment horizontal="center" vertical="center"/>
      <protection hidden="1"/>
    </xf>
    <xf numFmtId="0" fontId="34" fillId="0" borderId="31" xfId="0" applyFont="1" applyBorder="1" applyAlignment="1" applyProtection="1">
      <alignment horizontal="center" vertical="center"/>
      <protection hidden="1"/>
    </xf>
    <xf numFmtId="0" fontId="34" fillId="0" borderId="2" xfId="0" applyFont="1" applyBorder="1" applyAlignment="1" applyProtection="1">
      <alignment horizontal="center" vertical="center"/>
      <protection hidden="1"/>
    </xf>
    <xf numFmtId="0" fontId="34" fillId="0" borderId="27" xfId="0" applyFont="1" applyBorder="1" applyAlignment="1" applyProtection="1">
      <alignment horizontal="center" vertical="center"/>
      <protection hidden="1"/>
    </xf>
    <xf numFmtId="0" fontId="6" fillId="0" borderId="13" xfId="0" applyFont="1" applyBorder="1" applyAlignment="1" applyProtection="1">
      <alignment horizontal="center" vertical="center" wrapText="1"/>
      <protection locked="0" hidden="1"/>
    </xf>
    <xf numFmtId="0" fontId="6" fillId="0" borderId="3" xfId="0" applyFont="1" applyBorder="1" applyAlignment="1" applyProtection="1">
      <alignment horizontal="center" vertical="center" wrapText="1"/>
      <protection locked="0" hidden="1"/>
    </xf>
    <xf numFmtId="0" fontId="6" fillId="0" borderId="2" xfId="0" applyFont="1" applyBorder="1" applyAlignment="1" applyProtection="1">
      <alignment horizontal="center" vertical="center" wrapText="1"/>
      <protection locked="0" hidden="1"/>
    </xf>
    <xf numFmtId="0" fontId="23" fillId="0" borderId="51" xfId="0" applyFont="1" applyBorder="1" applyAlignment="1" applyProtection="1">
      <alignment horizontal="center" vertical="center" textRotation="180"/>
      <protection hidden="1"/>
    </xf>
    <xf numFmtId="0" fontId="23" fillId="0" borderId="52" xfId="0" applyFont="1" applyBorder="1" applyAlignment="1" applyProtection="1">
      <alignment horizontal="center" vertical="center" textRotation="180"/>
      <protection hidden="1"/>
    </xf>
    <xf numFmtId="0" fontId="23" fillId="0" borderId="53" xfId="0" applyFont="1" applyBorder="1" applyAlignment="1" applyProtection="1">
      <alignment horizontal="center" vertical="center" textRotation="180"/>
      <protection hidden="1"/>
    </xf>
    <xf numFmtId="0" fontId="41" fillId="5" borderId="4" xfId="0" applyFont="1" applyFill="1" applyBorder="1" applyAlignment="1" applyProtection="1">
      <alignment horizontal="center" vertical="center" wrapText="1"/>
      <protection hidden="1"/>
    </xf>
    <xf numFmtId="0" fontId="41" fillId="5" borderId="0" xfId="0" applyFont="1" applyFill="1" applyAlignment="1" applyProtection="1">
      <alignment horizontal="center" vertical="center" wrapText="1"/>
      <protection hidden="1"/>
    </xf>
    <xf numFmtId="0" fontId="57" fillId="5" borderId="0" xfId="0" applyFont="1" applyFill="1" applyAlignment="1" applyProtection="1">
      <alignment vertical="center" wrapText="1"/>
      <protection hidden="1"/>
    </xf>
    <xf numFmtId="0" fontId="13" fillId="0" borderId="16" xfId="0" applyFont="1" applyBorder="1" applyAlignment="1" applyProtection="1">
      <alignment horizontal="right" vertical="center" wrapText="1"/>
      <protection hidden="1"/>
    </xf>
    <xf numFmtId="0" fontId="13" fillId="0" borderId="15" xfId="0" applyFont="1" applyBorder="1" applyAlignment="1" applyProtection="1">
      <alignment horizontal="right" vertical="center" wrapText="1"/>
      <protection hidden="1"/>
    </xf>
    <xf numFmtId="0" fontId="16" fillId="0" borderId="22" xfId="0" applyFont="1" applyBorder="1" applyAlignment="1" applyProtection="1">
      <alignment horizontal="center" vertical="center" wrapText="1"/>
      <protection hidden="1"/>
    </xf>
    <xf numFmtId="0" fontId="16" fillId="0" borderId="21" xfId="0" applyFont="1" applyBorder="1" applyAlignment="1" applyProtection="1">
      <alignment horizontal="center" vertical="center" wrapText="1"/>
      <protection hidden="1"/>
    </xf>
    <xf numFmtId="0" fontId="71" fillId="0" borderId="31" xfId="0" applyFont="1" applyBorder="1" applyAlignment="1" applyProtection="1">
      <alignment horizontal="center" vertical="center" wrapText="1"/>
      <protection hidden="1"/>
    </xf>
    <xf numFmtId="0" fontId="71" fillId="0" borderId="2" xfId="0" applyFont="1" applyBorder="1" applyAlignment="1" applyProtection="1">
      <alignment horizontal="center" vertical="center" wrapText="1"/>
      <protection hidden="1"/>
    </xf>
    <xf numFmtId="0" fontId="71" fillId="0" borderId="27" xfId="0" applyFont="1" applyBorder="1" applyAlignment="1" applyProtection="1">
      <alignment horizontal="center" vertical="center" wrapText="1"/>
      <protection hidden="1"/>
    </xf>
    <xf numFmtId="0" fontId="6" fillId="0" borderId="21" xfId="0" applyFont="1" applyBorder="1" applyAlignment="1" applyProtection="1">
      <alignment horizontal="center" vertical="center" wrapText="1"/>
      <protection hidden="1"/>
    </xf>
  </cellXfs>
  <cellStyles count="15">
    <cellStyle name="Hipervínculo 2" xfId="1" xr:uid="{00000000-0005-0000-0000-000001000000}"/>
    <cellStyle name="Millares 2" xfId="2" xr:uid="{00000000-0005-0000-0000-000002000000}"/>
    <cellStyle name="Moneda" xfId="3" builtinId="4"/>
    <cellStyle name="Moneda 2" xfId="4" xr:uid="{00000000-0005-0000-0000-000004000000}"/>
    <cellStyle name="Moneda 2 2" xfId="5" xr:uid="{00000000-0005-0000-0000-000005000000}"/>
    <cellStyle name="Moneda 2 2 2" xfId="6" xr:uid="{00000000-0005-0000-0000-000006000000}"/>
    <cellStyle name="Moneda 3" xfId="7" xr:uid="{00000000-0005-0000-0000-000007000000}"/>
    <cellStyle name="Moneda 3 2" xfId="8" xr:uid="{00000000-0005-0000-0000-000008000000}"/>
    <cellStyle name="Normal" xfId="0" builtinId="0"/>
    <cellStyle name="Normal 2" xfId="9" xr:uid="{00000000-0005-0000-0000-00000A000000}"/>
    <cellStyle name="Normal 2 2" xfId="10" xr:uid="{00000000-0005-0000-0000-00000B000000}"/>
    <cellStyle name="Normal 3" xfId="11" xr:uid="{00000000-0005-0000-0000-00000C000000}"/>
    <cellStyle name="Normal 3 2" xfId="14" xr:uid="{E1AFFA53-2D13-40F9-B4E1-5D6B45758990}"/>
    <cellStyle name="Porcentual 2" xfId="12" xr:uid="{00000000-0005-0000-0000-00000D000000}"/>
    <cellStyle name="Porcentual 2 2" xfId="13" xr:uid="{00000000-0005-0000-0000-00000E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32963"/>
      <color rgb="FFF60052"/>
      <color rgb="FF990033"/>
      <color rgb="FF006600"/>
      <color rgb="FFD41643"/>
      <color rgb="FFCC0066"/>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 Id="rId5" Type="http://schemas.openxmlformats.org/officeDocument/2006/relationships/image" Target="../media/image5.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12</xdr:col>
      <xdr:colOff>771525</xdr:colOff>
      <xdr:row>32</xdr:row>
      <xdr:rowOff>0</xdr:rowOff>
    </xdr:from>
    <xdr:to>
      <xdr:col>13</xdr:col>
      <xdr:colOff>0</xdr:colOff>
      <xdr:row>32</xdr:row>
      <xdr:rowOff>0</xdr:rowOff>
    </xdr:to>
    <xdr:sp macro="" textlink="">
      <xdr:nvSpPr>
        <xdr:cNvPr id="2" name="Line 11">
          <a:extLst>
            <a:ext uri="{FF2B5EF4-FFF2-40B4-BE49-F238E27FC236}">
              <a16:creationId xmlns:a16="http://schemas.microsoft.com/office/drawing/2014/main" id="{37AC58E9-D9C2-439B-819D-01C5096482C1}"/>
            </a:ext>
          </a:extLst>
        </xdr:cNvPr>
        <xdr:cNvSpPr>
          <a:spLocks noChangeShapeType="1"/>
        </xdr:cNvSpPr>
      </xdr:nvSpPr>
      <xdr:spPr bwMode="auto">
        <a:xfrm>
          <a:off x="8620125" y="6505575"/>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32</xdr:row>
      <xdr:rowOff>0</xdr:rowOff>
    </xdr:from>
    <xdr:to>
      <xdr:col>12</xdr:col>
      <xdr:colOff>742950</xdr:colOff>
      <xdr:row>32</xdr:row>
      <xdr:rowOff>0</xdr:rowOff>
    </xdr:to>
    <xdr:sp macro="" textlink="">
      <xdr:nvSpPr>
        <xdr:cNvPr id="3" name="Line 11">
          <a:extLst>
            <a:ext uri="{FF2B5EF4-FFF2-40B4-BE49-F238E27FC236}">
              <a16:creationId xmlns:a16="http://schemas.microsoft.com/office/drawing/2014/main" id="{8E25D89E-9EA0-4CC9-955D-1D0389C6701A}"/>
            </a:ext>
          </a:extLst>
        </xdr:cNvPr>
        <xdr:cNvSpPr>
          <a:spLocks noChangeShapeType="1"/>
        </xdr:cNvSpPr>
      </xdr:nvSpPr>
      <xdr:spPr bwMode="auto">
        <a:xfrm>
          <a:off x="7848600" y="6505575"/>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1504</xdr:rowOff>
    </xdr:from>
    <xdr:to>
      <xdr:col>5</xdr:col>
      <xdr:colOff>0</xdr:colOff>
      <xdr:row>32</xdr:row>
      <xdr:rowOff>1504</xdr:rowOff>
    </xdr:to>
    <xdr:sp macro="" textlink="">
      <xdr:nvSpPr>
        <xdr:cNvPr id="4" name="Line 14">
          <a:extLst>
            <a:ext uri="{FF2B5EF4-FFF2-40B4-BE49-F238E27FC236}">
              <a16:creationId xmlns:a16="http://schemas.microsoft.com/office/drawing/2014/main" id="{48D708C3-82E1-4F94-9D1C-7F81223A7AC1}"/>
            </a:ext>
          </a:extLst>
        </xdr:cNvPr>
        <xdr:cNvSpPr>
          <a:spLocks noChangeShapeType="1"/>
        </xdr:cNvSpPr>
      </xdr:nvSpPr>
      <xdr:spPr bwMode="auto">
        <a:xfrm>
          <a:off x="2266950" y="6507079"/>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1504</xdr:rowOff>
    </xdr:from>
    <xdr:to>
      <xdr:col>5</xdr:col>
      <xdr:colOff>0</xdr:colOff>
      <xdr:row>32</xdr:row>
      <xdr:rowOff>1504</xdr:rowOff>
    </xdr:to>
    <xdr:sp macro="" textlink="">
      <xdr:nvSpPr>
        <xdr:cNvPr id="5" name="Line 15">
          <a:extLst>
            <a:ext uri="{FF2B5EF4-FFF2-40B4-BE49-F238E27FC236}">
              <a16:creationId xmlns:a16="http://schemas.microsoft.com/office/drawing/2014/main" id="{E8FFBBEC-615A-406A-8259-FCD9A103BBAA}"/>
            </a:ext>
          </a:extLst>
        </xdr:cNvPr>
        <xdr:cNvSpPr>
          <a:spLocks noChangeShapeType="1"/>
        </xdr:cNvSpPr>
      </xdr:nvSpPr>
      <xdr:spPr bwMode="auto">
        <a:xfrm>
          <a:off x="2266950" y="6507079"/>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1504</xdr:rowOff>
    </xdr:from>
    <xdr:to>
      <xdr:col>5</xdr:col>
      <xdr:colOff>0</xdr:colOff>
      <xdr:row>32</xdr:row>
      <xdr:rowOff>1504</xdr:rowOff>
    </xdr:to>
    <xdr:sp macro="" textlink="">
      <xdr:nvSpPr>
        <xdr:cNvPr id="6" name="Line 16">
          <a:extLst>
            <a:ext uri="{FF2B5EF4-FFF2-40B4-BE49-F238E27FC236}">
              <a16:creationId xmlns:a16="http://schemas.microsoft.com/office/drawing/2014/main" id="{E5DC18C2-F401-4163-A3EE-28FE38E69E7E}"/>
            </a:ext>
          </a:extLst>
        </xdr:cNvPr>
        <xdr:cNvSpPr>
          <a:spLocks noChangeShapeType="1"/>
        </xdr:cNvSpPr>
      </xdr:nvSpPr>
      <xdr:spPr bwMode="auto">
        <a:xfrm>
          <a:off x="2266950" y="6507079"/>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1504</xdr:rowOff>
    </xdr:from>
    <xdr:to>
      <xdr:col>5</xdr:col>
      <xdr:colOff>0</xdr:colOff>
      <xdr:row>32</xdr:row>
      <xdr:rowOff>1504</xdr:rowOff>
    </xdr:to>
    <xdr:sp macro="" textlink="">
      <xdr:nvSpPr>
        <xdr:cNvPr id="7" name="Line 17">
          <a:extLst>
            <a:ext uri="{FF2B5EF4-FFF2-40B4-BE49-F238E27FC236}">
              <a16:creationId xmlns:a16="http://schemas.microsoft.com/office/drawing/2014/main" id="{B54BB869-331B-473B-B57B-7566E9DF24B0}"/>
            </a:ext>
          </a:extLst>
        </xdr:cNvPr>
        <xdr:cNvSpPr>
          <a:spLocks noChangeShapeType="1"/>
        </xdr:cNvSpPr>
      </xdr:nvSpPr>
      <xdr:spPr bwMode="auto">
        <a:xfrm>
          <a:off x="2266950" y="6507079"/>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1504</xdr:rowOff>
    </xdr:from>
    <xdr:to>
      <xdr:col>5</xdr:col>
      <xdr:colOff>0</xdr:colOff>
      <xdr:row>32</xdr:row>
      <xdr:rowOff>1504</xdr:rowOff>
    </xdr:to>
    <xdr:sp macro="" textlink="">
      <xdr:nvSpPr>
        <xdr:cNvPr id="8" name="Line 18">
          <a:extLst>
            <a:ext uri="{FF2B5EF4-FFF2-40B4-BE49-F238E27FC236}">
              <a16:creationId xmlns:a16="http://schemas.microsoft.com/office/drawing/2014/main" id="{8C163967-E6DD-4063-84BB-B5892ED01350}"/>
            </a:ext>
          </a:extLst>
        </xdr:cNvPr>
        <xdr:cNvSpPr>
          <a:spLocks noChangeShapeType="1"/>
        </xdr:cNvSpPr>
      </xdr:nvSpPr>
      <xdr:spPr bwMode="auto">
        <a:xfrm>
          <a:off x="2266950" y="6507079"/>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1504</xdr:rowOff>
    </xdr:from>
    <xdr:to>
      <xdr:col>5</xdr:col>
      <xdr:colOff>0</xdr:colOff>
      <xdr:row>32</xdr:row>
      <xdr:rowOff>1504</xdr:rowOff>
    </xdr:to>
    <xdr:sp macro="" textlink="">
      <xdr:nvSpPr>
        <xdr:cNvPr id="9" name="Line 19">
          <a:extLst>
            <a:ext uri="{FF2B5EF4-FFF2-40B4-BE49-F238E27FC236}">
              <a16:creationId xmlns:a16="http://schemas.microsoft.com/office/drawing/2014/main" id="{CACBA1A1-6042-4DFF-8E76-A2D1ED8C6AE6}"/>
            </a:ext>
          </a:extLst>
        </xdr:cNvPr>
        <xdr:cNvSpPr>
          <a:spLocks noChangeShapeType="1"/>
        </xdr:cNvSpPr>
      </xdr:nvSpPr>
      <xdr:spPr bwMode="auto">
        <a:xfrm>
          <a:off x="2266950" y="6507079"/>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1504</xdr:rowOff>
    </xdr:from>
    <xdr:to>
      <xdr:col>5</xdr:col>
      <xdr:colOff>0</xdr:colOff>
      <xdr:row>32</xdr:row>
      <xdr:rowOff>1504</xdr:rowOff>
    </xdr:to>
    <xdr:sp macro="" textlink="">
      <xdr:nvSpPr>
        <xdr:cNvPr id="10" name="Line 20">
          <a:extLst>
            <a:ext uri="{FF2B5EF4-FFF2-40B4-BE49-F238E27FC236}">
              <a16:creationId xmlns:a16="http://schemas.microsoft.com/office/drawing/2014/main" id="{60F4E3B7-0297-4C42-8AFF-B256118B3118}"/>
            </a:ext>
          </a:extLst>
        </xdr:cNvPr>
        <xdr:cNvSpPr>
          <a:spLocks noChangeShapeType="1"/>
        </xdr:cNvSpPr>
      </xdr:nvSpPr>
      <xdr:spPr bwMode="auto">
        <a:xfrm>
          <a:off x="2266950" y="6507079"/>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1504</xdr:rowOff>
    </xdr:from>
    <xdr:to>
      <xdr:col>5</xdr:col>
      <xdr:colOff>0</xdr:colOff>
      <xdr:row>32</xdr:row>
      <xdr:rowOff>1504</xdr:rowOff>
    </xdr:to>
    <xdr:sp macro="" textlink="">
      <xdr:nvSpPr>
        <xdr:cNvPr id="11" name="Line 21">
          <a:extLst>
            <a:ext uri="{FF2B5EF4-FFF2-40B4-BE49-F238E27FC236}">
              <a16:creationId xmlns:a16="http://schemas.microsoft.com/office/drawing/2014/main" id="{838E6A66-2504-4EE6-8E53-2F93DA6C8EF2}"/>
            </a:ext>
          </a:extLst>
        </xdr:cNvPr>
        <xdr:cNvSpPr>
          <a:spLocks noChangeShapeType="1"/>
        </xdr:cNvSpPr>
      </xdr:nvSpPr>
      <xdr:spPr bwMode="auto">
        <a:xfrm>
          <a:off x="2266950" y="6507079"/>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179971</xdr:colOff>
      <xdr:row>0</xdr:row>
      <xdr:rowOff>0</xdr:rowOff>
    </xdr:from>
    <xdr:to>
      <xdr:col>13</xdr:col>
      <xdr:colOff>324852</xdr:colOff>
      <xdr:row>1</xdr:row>
      <xdr:rowOff>0</xdr:rowOff>
    </xdr:to>
    <xdr:pic>
      <xdr:nvPicPr>
        <xdr:cNvPr id="13" name="Imagen 1">
          <a:extLst>
            <a:ext uri="{FF2B5EF4-FFF2-40B4-BE49-F238E27FC236}">
              <a16:creationId xmlns:a16="http://schemas.microsoft.com/office/drawing/2014/main" id="{0FC121B1-1423-47AC-863E-FC5084938FF3}"/>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7352296" y="0"/>
          <a:ext cx="2621381"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695324</xdr:colOff>
      <xdr:row>1</xdr:row>
      <xdr:rowOff>76200</xdr:rowOff>
    </xdr:from>
    <xdr:to>
      <xdr:col>13</xdr:col>
      <xdr:colOff>361949</xdr:colOff>
      <xdr:row>3</xdr:row>
      <xdr:rowOff>314325</xdr:rowOff>
    </xdr:to>
    <xdr:pic>
      <xdr:nvPicPr>
        <xdr:cNvPr id="19" name="Imagen 22">
          <a:extLst>
            <a:ext uri="{FF2B5EF4-FFF2-40B4-BE49-F238E27FC236}">
              <a16:creationId xmlns:a16="http://schemas.microsoft.com/office/drawing/2014/main" id="{6582F64B-4F29-4683-B00F-A63114DBE7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01" t="6137" r="71315" b="50385"/>
        <a:stretch>
          <a:fillRect/>
        </a:stretch>
      </xdr:blipFill>
      <xdr:spPr bwMode="auto">
        <a:xfrm>
          <a:off x="8505824" y="809625"/>
          <a:ext cx="6191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333375</xdr:colOff>
      <xdr:row>0</xdr:row>
      <xdr:rowOff>520596</xdr:rowOff>
    </xdr:to>
    <xdr:pic>
      <xdr:nvPicPr>
        <xdr:cNvPr id="17" name="Picture 18" descr="Ocesa LINQ | Our Work | Lumston">
          <a:extLst>
            <a:ext uri="{FF2B5EF4-FFF2-40B4-BE49-F238E27FC236}">
              <a16:creationId xmlns:a16="http://schemas.microsoft.com/office/drawing/2014/main" id="{C8EEEBE8-B268-A94D-1B0A-33ECAE834B34}"/>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2</xdr:col>
      <xdr:colOff>142874</xdr:colOff>
      <xdr:row>3</xdr:row>
      <xdr:rowOff>141812</xdr:rowOff>
    </xdr:to>
    <xdr:pic>
      <xdr:nvPicPr>
        <xdr:cNvPr id="14" name="Imagen 13">
          <a:extLst>
            <a:ext uri="{FF2B5EF4-FFF2-40B4-BE49-F238E27FC236}">
              <a16:creationId xmlns:a16="http://schemas.microsoft.com/office/drawing/2014/main" id="{380ADBD0-0212-4AE4-A4F7-40E03960A51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600075"/>
          <a:ext cx="1533524" cy="522812"/>
        </a:xfrm>
        <a:prstGeom prst="rect">
          <a:avLst/>
        </a:prstGeom>
      </xdr:spPr>
    </xdr:pic>
    <xdr:clientData/>
  </xdr:twoCellAnchor>
  <xdr:twoCellAnchor editAs="oneCell">
    <xdr:from>
      <xdr:col>11</xdr:col>
      <xdr:colOff>88900</xdr:colOff>
      <xdr:row>1</xdr:row>
      <xdr:rowOff>158750</xdr:rowOff>
    </xdr:from>
    <xdr:to>
      <xdr:col>11</xdr:col>
      <xdr:colOff>758825</xdr:colOff>
      <xdr:row>3</xdr:row>
      <xdr:rowOff>166007</xdr:rowOff>
    </xdr:to>
    <xdr:pic>
      <xdr:nvPicPr>
        <xdr:cNvPr id="12" name="Imagen 11">
          <a:extLst>
            <a:ext uri="{FF2B5EF4-FFF2-40B4-BE49-F238E27FC236}">
              <a16:creationId xmlns:a16="http://schemas.microsoft.com/office/drawing/2014/main" id="{3529DCFF-FD80-4772-A4AE-41FB3043D88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413750" y="755650"/>
          <a:ext cx="679450" cy="38825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57</xdr:row>
      <xdr:rowOff>0</xdr:rowOff>
    </xdr:from>
    <xdr:to>
      <xdr:col>0</xdr:col>
      <xdr:colOff>0</xdr:colOff>
      <xdr:row>57</xdr:row>
      <xdr:rowOff>0</xdr:rowOff>
    </xdr:to>
    <xdr:sp macro="" textlink="">
      <xdr:nvSpPr>
        <xdr:cNvPr id="137738" name="Rectangle 1">
          <a:extLst>
            <a:ext uri="{FF2B5EF4-FFF2-40B4-BE49-F238E27FC236}">
              <a16:creationId xmlns:a16="http://schemas.microsoft.com/office/drawing/2014/main" id="{00000000-0008-0000-0800-00000A1A0200}"/>
            </a:ext>
          </a:extLst>
        </xdr:cNvPr>
        <xdr:cNvSpPr>
          <a:spLocks noChangeArrowheads="1"/>
        </xdr:cNvSpPr>
      </xdr:nvSpPr>
      <xdr:spPr bwMode="auto">
        <a:xfrm>
          <a:off x="0" y="10915650"/>
          <a:ext cx="0" cy="0"/>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53</xdr:row>
      <xdr:rowOff>9525</xdr:rowOff>
    </xdr:from>
    <xdr:to>
      <xdr:col>0</xdr:col>
      <xdr:colOff>0</xdr:colOff>
      <xdr:row>54</xdr:row>
      <xdr:rowOff>0</xdr:rowOff>
    </xdr:to>
    <xdr:sp macro="" textlink="">
      <xdr:nvSpPr>
        <xdr:cNvPr id="137739" name="Rectangle 2">
          <a:extLst>
            <a:ext uri="{FF2B5EF4-FFF2-40B4-BE49-F238E27FC236}">
              <a16:creationId xmlns:a16="http://schemas.microsoft.com/office/drawing/2014/main" id="{00000000-0008-0000-0800-00000B1A0200}"/>
            </a:ext>
          </a:extLst>
        </xdr:cNvPr>
        <xdr:cNvSpPr>
          <a:spLocks noChangeArrowheads="1"/>
        </xdr:cNvSpPr>
      </xdr:nvSpPr>
      <xdr:spPr bwMode="auto">
        <a:xfrm>
          <a:off x="0" y="9944100"/>
          <a:ext cx="0" cy="16192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57</xdr:row>
      <xdr:rowOff>0</xdr:rowOff>
    </xdr:from>
    <xdr:to>
      <xdr:col>0</xdr:col>
      <xdr:colOff>0</xdr:colOff>
      <xdr:row>57</xdr:row>
      <xdr:rowOff>0</xdr:rowOff>
    </xdr:to>
    <xdr:sp macro="" textlink="">
      <xdr:nvSpPr>
        <xdr:cNvPr id="137740" name="Rectangle 3">
          <a:extLst>
            <a:ext uri="{FF2B5EF4-FFF2-40B4-BE49-F238E27FC236}">
              <a16:creationId xmlns:a16="http://schemas.microsoft.com/office/drawing/2014/main" id="{00000000-0008-0000-0800-00000C1A0200}"/>
            </a:ext>
          </a:extLst>
        </xdr:cNvPr>
        <xdr:cNvSpPr>
          <a:spLocks noChangeArrowheads="1"/>
        </xdr:cNvSpPr>
      </xdr:nvSpPr>
      <xdr:spPr bwMode="auto">
        <a:xfrm>
          <a:off x="0" y="10915650"/>
          <a:ext cx="0" cy="0"/>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58</xdr:row>
      <xdr:rowOff>9525</xdr:rowOff>
    </xdr:from>
    <xdr:to>
      <xdr:col>0</xdr:col>
      <xdr:colOff>0</xdr:colOff>
      <xdr:row>59</xdr:row>
      <xdr:rowOff>0</xdr:rowOff>
    </xdr:to>
    <xdr:sp macro="" textlink="">
      <xdr:nvSpPr>
        <xdr:cNvPr id="137741" name="Rectangle 4">
          <a:extLst>
            <a:ext uri="{FF2B5EF4-FFF2-40B4-BE49-F238E27FC236}">
              <a16:creationId xmlns:a16="http://schemas.microsoft.com/office/drawing/2014/main" id="{00000000-0008-0000-0800-00000D1A0200}"/>
            </a:ext>
          </a:extLst>
        </xdr:cNvPr>
        <xdr:cNvSpPr>
          <a:spLocks noChangeArrowheads="1"/>
        </xdr:cNvSpPr>
      </xdr:nvSpPr>
      <xdr:spPr bwMode="auto">
        <a:xfrm>
          <a:off x="0" y="11125200"/>
          <a:ext cx="0" cy="16192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52</xdr:row>
      <xdr:rowOff>0</xdr:rowOff>
    </xdr:from>
    <xdr:to>
      <xdr:col>0</xdr:col>
      <xdr:colOff>0</xdr:colOff>
      <xdr:row>60</xdr:row>
      <xdr:rowOff>0</xdr:rowOff>
    </xdr:to>
    <xdr:sp macro="" textlink="">
      <xdr:nvSpPr>
        <xdr:cNvPr id="137742" name="Line 5">
          <a:extLst>
            <a:ext uri="{FF2B5EF4-FFF2-40B4-BE49-F238E27FC236}">
              <a16:creationId xmlns:a16="http://schemas.microsoft.com/office/drawing/2014/main" id="{00000000-0008-0000-0800-00000E1A0200}"/>
            </a:ext>
          </a:extLst>
        </xdr:cNvPr>
        <xdr:cNvSpPr>
          <a:spLocks noChangeShapeType="1"/>
        </xdr:cNvSpPr>
      </xdr:nvSpPr>
      <xdr:spPr bwMode="auto">
        <a:xfrm>
          <a:off x="0" y="9753600"/>
          <a:ext cx="0" cy="1866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43" name="Line 6">
          <a:extLst>
            <a:ext uri="{FF2B5EF4-FFF2-40B4-BE49-F238E27FC236}">
              <a16:creationId xmlns:a16="http://schemas.microsoft.com/office/drawing/2014/main" id="{00000000-0008-0000-0800-00000F1A0200}"/>
            </a:ext>
          </a:extLst>
        </xdr:cNvPr>
        <xdr:cNvSpPr>
          <a:spLocks noChangeShapeType="1"/>
        </xdr:cNvSpPr>
      </xdr:nvSpPr>
      <xdr:spPr bwMode="auto">
        <a:xfrm>
          <a:off x="0" y="9753600"/>
          <a:ext cx="0" cy="1866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44" name="Line 7">
          <a:extLst>
            <a:ext uri="{FF2B5EF4-FFF2-40B4-BE49-F238E27FC236}">
              <a16:creationId xmlns:a16="http://schemas.microsoft.com/office/drawing/2014/main" id="{00000000-0008-0000-0800-0000101A0200}"/>
            </a:ext>
          </a:extLst>
        </xdr:cNvPr>
        <xdr:cNvSpPr>
          <a:spLocks noChangeShapeType="1"/>
        </xdr:cNvSpPr>
      </xdr:nvSpPr>
      <xdr:spPr bwMode="auto">
        <a:xfrm>
          <a:off x="0" y="9753600"/>
          <a:ext cx="0" cy="1866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45" name="Line 8">
          <a:extLst>
            <a:ext uri="{FF2B5EF4-FFF2-40B4-BE49-F238E27FC236}">
              <a16:creationId xmlns:a16="http://schemas.microsoft.com/office/drawing/2014/main" id="{00000000-0008-0000-0800-0000111A0200}"/>
            </a:ext>
          </a:extLst>
        </xdr:cNvPr>
        <xdr:cNvSpPr>
          <a:spLocks noChangeShapeType="1"/>
        </xdr:cNvSpPr>
      </xdr:nvSpPr>
      <xdr:spPr bwMode="auto">
        <a:xfrm>
          <a:off x="0" y="9753600"/>
          <a:ext cx="0" cy="1866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46" name="Line 9">
          <a:extLst>
            <a:ext uri="{FF2B5EF4-FFF2-40B4-BE49-F238E27FC236}">
              <a16:creationId xmlns:a16="http://schemas.microsoft.com/office/drawing/2014/main" id="{00000000-0008-0000-0800-0000121A0200}"/>
            </a:ext>
          </a:extLst>
        </xdr:cNvPr>
        <xdr:cNvSpPr>
          <a:spLocks noChangeShapeType="1"/>
        </xdr:cNvSpPr>
      </xdr:nvSpPr>
      <xdr:spPr bwMode="auto">
        <a:xfrm>
          <a:off x="0" y="9753600"/>
          <a:ext cx="0" cy="1866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47" name="Line 10">
          <a:extLst>
            <a:ext uri="{FF2B5EF4-FFF2-40B4-BE49-F238E27FC236}">
              <a16:creationId xmlns:a16="http://schemas.microsoft.com/office/drawing/2014/main" id="{00000000-0008-0000-0800-0000131A0200}"/>
            </a:ext>
          </a:extLst>
        </xdr:cNvPr>
        <xdr:cNvSpPr>
          <a:spLocks noChangeShapeType="1"/>
        </xdr:cNvSpPr>
      </xdr:nvSpPr>
      <xdr:spPr bwMode="auto">
        <a:xfrm>
          <a:off x="0" y="9753600"/>
          <a:ext cx="0" cy="1866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48" name="Line 11">
          <a:extLst>
            <a:ext uri="{FF2B5EF4-FFF2-40B4-BE49-F238E27FC236}">
              <a16:creationId xmlns:a16="http://schemas.microsoft.com/office/drawing/2014/main" id="{00000000-0008-0000-0800-0000141A0200}"/>
            </a:ext>
          </a:extLst>
        </xdr:cNvPr>
        <xdr:cNvSpPr>
          <a:spLocks noChangeShapeType="1"/>
        </xdr:cNvSpPr>
      </xdr:nvSpPr>
      <xdr:spPr bwMode="auto">
        <a:xfrm>
          <a:off x="0" y="9753600"/>
          <a:ext cx="0" cy="1866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49" name="Line 12">
          <a:extLst>
            <a:ext uri="{FF2B5EF4-FFF2-40B4-BE49-F238E27FC236}">
              <a16:creationId xmlns:a16="http://schemas.microsoft.com/office/drawing/2014/main" id="{00000000-0008-0000-0800-0000151A0200}"/>
            </a:ext>
          </a:extLst>
        </xdr:cNvPr>
        <xdr:cNvSpPr>
          <a:spLocks noChangeShapeType="1"/>
        </xdr:cNvSpPr>
      </xdr:nvSpPr>
      <xdr:spPr bwMode="auto">
        <a:xfrm>
          <a:off x="0" y="9753600"/>
          <a:ext cx="0" cy="1866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50" name="Line 13">
          <a:extLst>
            <a:ext uri="{FF2B5EF4-FFF2-40B4-BE49-F238E27FC236}">
              <a16:creationId xmlns:a16="http://schemas.microsoft.com/office/drawing/2014/main" id="{00000000-0008-0000-0800-0000161A0200}"/>
            </a:ext>
          </a:extLst>
        </xdr:cNvPr>
        <xdr:cNvSpPr>
          <a:spLocks noChangeShapeType="1"/>
        </xdr:cNvSpPr>
      </xdr:nvSpPr>
      <xdr:spPr bwMode="auto">
        <a:xfrm>
          <a:off x="0" y="9753600"/>
          <a:ext cx="0" cy="1866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51" name="Line 14">
          <a:extLst>
            <a:ext uri="{FF2B5EF4-FFF2-40B4-BE49-F238E27FC236}">
              <a16:creationId xmlns:a16="http://schemas.microsoft.com/office/drawing/2014/main" id="{00000000-0008-0000-0800-0000171A0200}"/>
            </a:ext>
          </a:extLst>
        </xdr:cNvPr>
        <xdr:cNvSpPr>
          <a:spLocks noChangeShapeType="1"/>
        </xdr:cNvSpPr>
      </xdr:nvSpPr>
      <xdr:spPr bwMode="auto">
        <a:xfrm>
          <a:off x="0" y="9753600"/>
          <a:ext cx="0" cy="18669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52" name="Line 15">
          <a:extLst>
            <a:ext uri="{FF2B5EF4-FFF2-40B4-BE49-F238E27FC236}">
              <a16:creationId xmlns:a16="http://schemas.microsoft.com/office/drawing/2014/main" id="{00000000-0008-0000-0800-0000181A0200}"/>
            </a:ext>
          </a:extLst>
        </xdr:cNvPr>
        <xdr:cNvSpPr>
          <a:spLocks noChangeShapeType="1"/>
        </xdr:cNvSpPr>
      </xdr:nvSpPr>
      <xdr:spPr bwMode="auto">
        <a:xfrm>
          <a:off x="0" y="9753600"/>
          <a:ext cx="0" cy="18669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53" name="Line 16">
          <a:extLst>
            <a:ext uri="{FF2B5EF4-FFF2-40B4-BE49-F238E27FC236}">
              <a16:creationId xmlns:a16="http://schemas.microsoft.com/office/drawing/2014/main" id="{00000000-0008-0000-0800-0000191A0200}"/>
            </a:ext>
          </a:extLst>
        </xdr:cNvPr>
        <xdr:cNvSpPr>
          <a:spLocks noChangeShapeType="1"/>
        </xdr:cNvSpPr>
      </xdr:nvSpPr>
      <xdr:spPr bwMode="auto">
        <a:xfrm>
          <a:off x="0" y="9753600"/>
          <a:ext cx="0" cy="18669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54" name="Line 17">
          <a:extLst>
            <a:ext uri="{FF2B5EF4-FFF2-40B4-BE49-F238E27FC236}">
              <a16:creationId xmlns:a16="http://schemas.microsoft.com/office/drawing/2014/main" id="{00000000-0008-0000-0800-00001A1A0200}"/>
            </a:ext>
          </a:extLst>
        </xdr:cNvPr>
        <xdr:cNvSpPr>
          <a:spLocks noChangeShapeType="1"/>
        </xdr:cNvSpPr>
      </xdr:nvSpPr>
      <xdr:spPr bwMode="auto">
        <a:xfrm>
          <a:off x="0" y="9753600"/>
          <a:ext cx="0" cy="18669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55" name="Line 18">
          <a:extLst>
            <a:ext uri="{FF2B5EF4-FFF2-40B4-BE49-F238E27FC236}">
              <a16:creationId xmlns:a16="http://schemas.microsoft.com/office/drawing/2014/main" id="{00000000-0008-0000-0800-00001B1A0200}"/>
            </a:ext>
          </a:extLst>
        </xdr:cNvPr>
        <xdr:cNvSpPr>
          <a:spLocks noChangeShapeType="1"/>
        </xdr:cNvSpPr>
      </xdr:nvSpPr>
      <xdr:spPr bwMode="auto">
        <a:xfrm>
          <a:off x="0" y="9753600"/>
          <a:ext cx="0" cy="18669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56" name="Line 19">
          <a:extLst>
            <a:ext uri="{FF2B5EF4-FFF2-40B4-BE49-F238E27FC236}">
              <a16:creationId xmlns:a16="http://schemas.microsoft.com/office/drawing/2014/main" id="{00000000-0008-0000-0800-00001C1A0200}"/>
            </a:ext>
          </a:extLst>
        </xdr:cNvPr>
        <xdr:cNvSpPr>
          <a:spLocks noChangeShapeType="1"/>
        </xdr:cNvSpPr>
      </xdr:nvSpPr>
      <xdr:spPr bwMode="auto">
        <a:xfrm>
          <a:off x="0" y="9753600"/>
          <a:ext cx="0" cy="18669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57" name="Line 20">
          <a:extLst>
            <a:ext uri="{FF2B5EF4-FFF2-40B4-BE49-F238E27FC236}">
              <a16:creationId xmlns:a16="http://schemas.microsoft.com/office/drawing/2014/main" id="{00000000-0008-0000-0800-00001D1A0200}"/>
            </a:ext>
          </a:extLst>
        </xdr:cNvPr>
        <xdr:cNvSpPr>
          <a:spLocks noChangeShapeType="1"/>
        </xdr:cNvSpPr>
      </xdr:nvSpPr>
      <xdr:spPr bwMode="auto">
        <a:xfrm>
          <a:off x="0" y="9753600"/>
          <a:ext cx="0" cy="18669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58" name="Line 21">
          <a:extLst>
            <a:ext uri="{FF2B5EF4-FFF2-40B4-BE49-F238E27FC236}">
              <a16:creationId xmlns:a16="http://schemas.microsoft.com/office/drawing/2014/main" id="{00000000-0008-0000-0800-00001E1A0200}"/>
            </a:ext>
          </a:extLst>
        </xdr:cNvPr>
        <xdr:cNvSpPr>
          <a:spLocks noChangeShapeType="1"/>
        </xdr:cNvSpPr>
      </xdr:nvSpPr>
      <xdr:spPr bwMode="auto">
        <a:xfrm>
          <a:off x="0" y="9753600"/>
          <a:ext cx="0" cy="18669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52</xdr:row>
      <xdr:rowOff>0</xdr:rowOff>
    </xdr:from>
    <xdr:to>
      <xdr:col>0</xdr:col>
      <xdr:colOff>0</xdr:colOff>
      <xdr:row>60</xdr:row>
      <xdr:rowOff>0</xdr:rowOff>
    </xdr:to>
    <xdr:sp macro="" textlink="">
      <xdr:nvSpPr>
        <xdr:cNvPr id="137759" name="Line 22">
          <a:extLst>
            <a:ext uri="{FF2B5EF4-FFF2-40B4-BE49-F238E27FC236}">
              <a16:creationId xmlns:a16="http://schemas.microsoft.com/office/drawing/2014/main" id="{00000000-0008-0000-0800-00001F1A0200}"/>
            </a:ext>
          </a:extLst>
        </xdr:cNvPr>
        <xdr:cNvSpPr>
          <a:spLocks noChangeShapeType="1"/>
        </xdr:cNvSpPr>
      </xdr:nvSpPr>
      <xdr:spPr bwMode="auto">
        <a:xfrm>
          <a:off x="0" y="9753600"/>
          <a:ext cx="0" cy="18669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0</xdr:colOff>
      <xdr:row>33</xdr:row>
      <xdr:rowOff>0</xdr:rowOff>
    </xdr:to>
    <xdr:sp macro="" textlink="">
      <xdr:nvSpPr>
        <xdr:cNvPr id="2" name="Line 11">
          <a:extLst>
            <a:ext uri="{FF2B5EF4-FFF2-40B4-BE49-F238E27FC236}">
              <a16:creationId xmlns:a16="http://schemas.microsoft.com/office/drawing/2014/main" id="{EFF90D84-95E3-4160-B3C1-72534D977010}"/>
            </a:ext>
          </a:extLst>
        </xdr:cNvPr>
        <xdr:cNvSpPr>
          <a:spLocks noChangeShapeType="1"/>
        </xdr:cNvSpPr>
      </xdr:nvSpPr>
      <xdr:spPr bwMode="auto">
        <a:xfrm>
          <a:off x="927735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3" name="Line 14">
          <a:extLst>
            <a:ext uri="{FF2B5EF4-FFF2-40B4-BE49-F238E27FC236}">
              <a16:creationId xmlns:a16="http://schemas.microsoft.com/office/drawing/2014/main" id="{92A018DD-F6D1-411A-A07D-AE9E2DE5B345}"/>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 name="Line 15">
          <a:extLst>
            <a:ext uri="{FF2B5EF4-FFF2-40B4-BE49-F238E27FC236}">
              <a16:creationId xmlns:a16="http://schemas.microsoft.com/office/drawing/2014/main" id="{0E1810F0-3CC7-493E-9B09-1EFB7135EA4D}"/>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5" name="Line 16">
          <a:extLst>
            <a:ext uri="{FF2B5EF4-FFF2-40B4-BE49-F238E27FC236}">
              <a16:creationId xmlns:a16="http://schemas.microsoft.com/office/drawing/2014/main" id="{EF8866B1-996E-425D-9F53-78FB49E086E4}"/>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6" name="Line 17">
          <a:extLst>
            <a:ext uri="{FF2B5EF4-FFF2-40B4-BE49-F238E27FC236}">
              <a16:creationId xmlns:a16="http://schemas.microsoft.com/office/drawing/2014/main" id="{68BB0B5A-2BFD-47E8-8602-0809CF932446}"/>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7" name="Line 18">
          <a:extLst>
            <a:ext uri="{FF2B5EF4-FFF2-40B4-BE49-F238E27FC236}">
              <a16:creationId xmlns:a16="http://schemas.microsoft.com/office/drawing/2014/main" id="{65F35F75-30CF-4575-9680-916E0380EA2C}"/>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8" name="Line 19">
          <a:extLst>
            <a:ext uri="{FF2B5EF4-FFF2-40B4-BE49-F238E27FC236}">
              <a16:creationId xmlns:a16="http://schemas.microsoft.com/office/drawing/2014/main" id="{20EFC35F-F109-4520-9844-9F9D6505EF9A}"/>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9" name="Line 20">
          <a:extLst>
            <a:ext uri="{FF2B5EF4-FFF2-40B4-BE49-F238E27FC236}">
              <a16:creationId xmlns:a16="http://schemas.microsoft.com/office/drawing/2014/main" id="{9BB594EE-5CEC-40CB-8D94-68AFDDA932EC}"/>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0" name="Line 21">
          <a:extLst>
            <a:ext uri="{FF2B5EF4-FFF2-40B4-BE49-F238E27FC236}">
              <a16:creationId xmlns:a16="http://schemas.microsoft.com/office/drawing/2014/main" id="{6C2B5C4A-9928-4337-BD04-29C15776AC93}"/>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2" name="Line 14">
          <a:extLst>
            <a:ext uri="{FF2B5EF4-FFF2-40B4-BE49-F238E27FC236}">
              <a16:creationId xmlns:a16="http://schemas.microsoft.com/office/drawing/2014/main" id="{45F1355F-3D99-4635-9295-E7B7B2F918DA}"/>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3" name="Line 15">
          <a:extLst>
            <a:ext uri="{FF2B5EF4-FFF2-40B4-BE49-F238E27FC236}">
              <a16:creationId xmlns:a16="http://schemas.microsoft.com/office/drawing/2014/main" id="{AA614768-3FB2-49F9-B3B4-0C0A71A9BE43}"/>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4" name="Line 16">
          <a:extLst>
            <a:ext uri="{FF2B5EF4-FFF2-40B4-BE49-F238E27FC236}">
              <a16:creationId xmlns:a16="http://schemas.microsoft.com/office/drawing/2014/main" id="{157032AA-1448-45B3-B4CA-CAA4F746F0BB}"/>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5" name="Line 17">
          <a:extLst>
            <a:ext uri="{FF2B5EF4-FFF2-40B4-BE49-F238E27FC236}">
              <a16:creationId xmlns:a16="http://schemas.microsoft.com/office/drawing/2014/main" id="{DDEC75E4-FBCF-453A-8D32-1B8F2A7D1DDE}"/>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6" name="Line 18">
          <a:extLst>
            <a:ext uri="{FF2B5EF4-FFF2-40B4-BE49-F238E27FC236}">
              <a16:creationId xmlns:a16="http://schemas.microsoft.com/office/drawing/2014/main" id="{4F892292-FDD3-40F4-8F4D-04E83DD794CB}"/>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7" name="Line 19">
          <a:extLst>
            <a:ext uri="{FF2B5EF4-FFF2-40B4-BE49-F238E27FC236}">
              <a16:creationId xmlns:a16="http://schemas.microsoft.com/office/drawing/2014/main" id="{89135436-BE38-4390-898B-0BFB7A62488C}"/>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8" name="Line 20">
          <a:extLst>
            <a:ext uri="{FF2B5EF4-FFF2-40B4-BE49-F238E27FC236}">
              <a16:creationId xmlns:a16="http://schemas.microsoft.com/office/drawing/2014/main" id="{B796DE0A-DE29-4D29-BCE6-A96FAEB15ED0}"/>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9" name="Line 21">
          <a:extLst>
            <a:ext uri="{FF2B5EF4-FFF2-40B4-BE49-F238E27FC236}">
              <a16:creationId xmlns:a16="http://schemas.microsoft.com/office/drawing/2014/main" id="{5062F18D-8038-4957-B414-D4294FDBDE19}"/>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180975</xdr:colOff>
      <xdr:row>0</xdr:row>
      <xdr:rowOff>0</xdr:rowOff>
    </xdr:from>
    <xdr:to>
      <xdr:col>13</xdr:col>
      <xdr:colOff>325856</xdr:colOff>
      <xdr:row>1</xdr:row>
      <xdr:rowOff>70393</xdr:rowOff>
    </xdr:to>
    <xdr:pic>
      <xdr:nvPicPr>
        <xdr:cNvPr id="25" name="Imagen 1">
          <a:extLst>
            <a:ext uri="{FF2B5EF4-FFF2-40B4-BE49-F238E27FC236}">
              <a16:creationId xmlns:a16="http://schemas.microsoft.com/office/drawing/2014/main" id="{307A25D5-DD54-495F-B0ED-EDA31AA2B2BF}"/>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646747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714376</xdr:colOff>
      <xdr:row>1</xdr:row>
      <xdr:rowOff>28575</xdr:rowOff>
    </xdr:from>
    <xdr:to>
      <xdr:col>13</xdr:col>
      <xdr:colOff>495300</xdr:colOff>
      <xdr:row>3</xdr:row>
      <xdr:rowOff>333375</xdr:rowOff>
    </xdr:to>
    <xdr:pic>
      <xdr:nvPicPr>
        <xdr:cNvPr id="27" name="Imagen 22">
          <a:extLst>
            <a:ext uri="{FF2B5EF4-FFF2-40B4-BE49-F238E27FC236}">
              <a16:creationId xmlns:a16="http://schemas.microsoft.com/office/drawing/2014/main" id="{C22F2F6D-C01D-4EF8-98C5-CEF291629C9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332" t="53048" r="35483" b="5762"/>
        <a:stretch/>
      </xdr:blipFill>
      <xdr:spPr bwMode="auto">
        <a:xfrm>
          <a:off x="8524876" y="676275"/>
          <a:ext cx="733424"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33</xdr:row>
      <xdr:rowOff>0</xdr:rowOff>
    </xdr:from>
    <xdr:to>
      <xdr:col>5</xdr:col>
      <xdr:colOff>0</xdr:colOff>
      <xdr:row>33</xdr:row>
      <xdr:rowOff>0</xdr:rowOff>
    </xdr:to>
    <xdr:sp macro="" textlink="">
      <xdr:nvSpPr>
        <xdr:cNvPr id="28" name="Line 14">
          <a:extLst>
            <a:ext uri="{FF2B5EF4-FFF2-40B4-BE49-F238E27FC236}">
              <a16:creationId xmlns:a16="http://schemas.microsoft.com/office/drawing/2014/main" id="{62FD67B8-62A6-4FB6-936E-8F9F7FA54004}"/>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29" name="Line 15">
          <a:extLst>
            <a:ext uri="{FF2B5EF4-FFF2-40B4-BE49-F238E27FC236}">
              <a16:creationId xmlns:a16="http://schemas.microsoft.com/office/drawing/2014/main" id="{C3DF192C-4E08-4E82-BC73-B3E094CC7A41}"/>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30" name="Line 16">
          <a:extLst>
            <a:ext uri="{FF2B5EF4-FFF2-40B4-BE49-F238E27FC236}">
              <a16:creationId xmlns:a16="http://schemas.microsoft.com/office/drawing/2014/main" id="{5606AA75-760E-4275-B8A8-919653E93D17}"/>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31" name="Line 17">
          <a:extLst>
            <a:ext uri="{FF2B5EF4-FFF2-40B4-BE49-F238E27FC236}">
              <a16:creationId xmlns:a16="http://schemas.microsoft.com/office/drawing/2014/main" id="{EF681B7D-4E8B-4160-ABAB-D3457612646D}"/>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32" name="Line 18">
          <a:extLst>
            <a:ext uri="{FF2B5EF4-FFF2-40B4-BE49-F238E27FC236}">
              <a16:creationId xmlns:a16="http://schemas.microsoft.com/office/drawing/2014/main" id="{E48F073A-F767-441A-846E-523C097D3E1C}"/>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33" name="Line 19">
          <a:extLst>
            <a:ext uri="{FF2B5EF4-FFF2-40B4-BE49-F238E27FC236}">
              <a16:creationId xmlns:a16="http://schemas.microsoft.com/office/drawing/2014/main" id="{73D182BA-5B96-4315-B72E-6E403212537D}"/>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38" name="Line 20">
          <a:extLst>
            <a:ext uri="{FF2B5EF4-FFF2-40B4-BE49-F238E27FC236}">
              <a16:creationId xmlns:a16="http://schemas.microsoft.com/office/drawing/2014/main" id="{3876A948-0BD3-4A56-B3D6-EE5166AA6802}"/>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39" name="Line 21">
          <a:extLst>
            <a:ext uri="{FF2B5EF4-FFF2-40B4-BE49-F238E27FC236}">
              <a16:creationId xmlns:a16="http://schemas.microsoft.com/office/drawing/2014/main" id="{889A6364-A00F-4445-9D17-D83E8EE6F15E}"/>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0" name="Line 14">
          <a:extLst>
            <a:ext uri="{FF2B5EF4-FFF2-40B4-BE49-F238E27FC236}">
              <a16:creationId xmlns:a16="http://schemas.microsoft.com/office/drawing/2014/main" id="{759182C6-182B-4154-AA5E-1BAA4DE32A80}"/>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1" name="Line 15">
          <a:extLst>
            <a:ext uri="{FF2B5EF4-FFF2-40B4-BE49-F238E27FC236}">
              <a16:creationId xmlns:a16="http://schemas.microsoft.com/office/drawing/2014/main" id="{E0485EC5-8059-47CE-A084-4C3AF4D29D43}"/>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2" name="Line 16">
          <a:extLst>
            <a:ext uri="{FF2B5EF4-FFF2-40B4-BE49-F238E27FC236}">
              <a16:creationId xmlns:a16="http://schemas.microsoft.com/office/drawing/2014/main" id="{E12249A1-BD59-4A8C-AB47-067989E0482A}"/>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3" name="Line 17">
          <a:extLst>
            <a:ext uri="{FF2B5EF4-FFF2-40B4-BE49-F238E27FC236}">
              <a16:creationId xmlns:a16="http://schemas.microsoft.com/office/drawing/2014/main" id="{B0C8C67D-795C-4F8E-BF8F-B0374424D055}"/>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4" name="Line 18">
          <a:extLst>
            <a:ext uri="{FF2B5EF4-FFF2-40B4-BE49-F238E27FC236}">
              <a16:creationId xmlns:a16="http://schemas.microsoft.com/office/drawing/2014/main" id="{97C8A0E5-FFA9-4890-8F13-CA58C225A094}"/>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5" name="Line 19">
          <a:extLst>
            <a:ext uri="{FF2B5EF4-FFF2-40B4-BE49-F238E27FC236}">
              <a16:creationId xmlns:a16="http://schemas.microsoft.com/office/drawing/2014/main" id="{5753D19C-4454-4389-9BBA-9F024516F44B}"/>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6" name="Line 20">
          <a:extLst>
            <a:ext uri="{FF2B5EF4-FFF2-40B4-BE49-F238E27FC236}">
              <a16:creationId xmlns:a16="http://schemas.microsoft.com/office/drawing/2014/main" id="{953FB26D-1D7C-4072-B678-B1D6DFE5AE02}"/>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7" name="Line 21">
          <a:extLst>
            <a:ext uri="{FF2B5EF4-FFF2-40B4-BE49-F238E27FC236}">
              <a16:creationId xmlns:a16="http://schemas.microsoft.com/office/drawing/2014/main" id="{15BE9A4A-AFF4-48FA-8237-7575DF739D7D}"/>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133350</xdr:colOff>
      <xdr:row>0</xdr:row>
      <xdr:rowOff>152400</xdr:rowOff>
    </xdr:from>
    <xdr:to>
      <xdr:col>1</xdr:col>
      <xdr:colOff>352425</xdr:colOff>
      <xdr:row>0</xdr:row>
      <xdr:rowOff>520596</xdr:rowOff>
    </xdr:to>
    <xdr:pic>
      <xdr:nvPicPr>
        <xdr:cNvPr id="11" name="Picture 18" descr="Ocesa LINQ | Our Work | Lumston">
          <a:extLst>
            <a:ext uri="{FF2B5EF4-FFF2-40B4-BE49-F238E27FC236}">
              <a16:creationId xmlns:a16="http://schemas.microsoft.com/office/drawing/2014/main" id="{F874FF70-9283-4729-8FF0-96B931AD1484}"/>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2</xdr:col>
      <xdr:colOff>180974</xdr:colOff>
      <xdr:row>3</xdr:row>
      <xdr:rowOff>141812</xdr:rowOff>
    </xdr:to>
    <xdr:pic>
      <xdr:nvPicPr>
        <xdr:cNvPr id="20" name="Imagen 19">
          <a:extLst>
            <a:ext uri="{FF2B5EF4-FFF2-40B4-BE49-F238E27FC236}">
              <a16:creationId xmlns:a16="http://schemas.microsoft.com/office/drawing/2014/main" id="{CF811D1D-BA36-4DBB-8867-0E4A946A19B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647700"/>
          <a:ext cx="1533524" cy="522812"/>
        </a:xfrm>
        <a:prstGeom prst="rect">
          <a:avLst/>
        </a:prstGeom>
      </xdr:spPr>
    </xdr:pic>
    <xdr:clientData/>
  </xdr:twoCellAnchor>
  <xdr:twoCellAnchor editAs="oneCell">
    <xdr:from>
      <xdr:col>11</xdr:col>
      <xdr:colOff>139700</xdr:colOff>
      <xdr:row>1</xdr:row>
      <xdr:rowOff>120650</xdr:rowOff>
    </xdr:from>
    <xdr:to>
      <xdr:col>12</xdr:col>
      <xdr:colOff>19050</xdr:colOff>
      <xdr:row>3</xdr:row>
      <xdr:rowOff>127907</xdr:rowOff>
    </xdr:to>
    <xdr:pic>
      <xdr:nvPicPr>
        <xdr:cNvPr id="21" name="Imagen 20">
          <a:extLst>
            <a:ext uri="{FF2B5EF4-FFF2-40B4-BE49-F238E27FC236}">
              <a16:creationId xmlns:a16="http://schemas.microsoft.com/office/drawing/2014/main" id="{03B40CF4-2EFB-455D-AEA3-A3C237C417F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445500" y="768350"/>
          <a:ext cx="679450" cy="38825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33</xdr:row>
      <xdr:rowOff>0</xdr:rowOff>
    </xdr:from>
    <xdr:to>
      <xdr:col>4</xdr:col>
      <xdr:colOff>0</xdr:colOff>
      <xdr:row>33</xdr:row>
      <xdr:rowOff>0</xdr:rowOff>
    </xdr:to>
    <xdr:sp macro="" textlink="">
      <xdr:nvSpPr>
        <xdr:cNvPr id="2" name="Line 14">
          <a:extLst>
            <a:ext uri="{FF2B5EF4-FFF2-40B4-BE49-F238E27FC236}">
              <a16:creationId xmlns:a16="http://schemas.microsoft.com/office/drawing/2014/main" id="{812D9AA9-4C48-4F00-B5FA-3E07AE219394}"/>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3" name="Line 15">
          <a:extLst>
            <a:ext uri="{FF2B5EF4-FFF2-40B4-BE49-F238E27FC236}">
              <a16:creationId xmlns:a16="http://schemas.microsoft.com/office/drawing/2014/main" id="{653B42D5-770E-49CE-BC20-7EEF7D39E799}"/>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 name="Line 16">
          <a:extLst>
            <a:ext uri="{FF2B5EF4-FFF2-40B4-BE49-F238E27FC236}">
              <a16:creationId xmlns:a16="http://schemas.microsoft.com/office/drawing/2014/main" id="{2FEC70FE-FDCF-4421-9A50-244AB4BF2D80}"/>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5" name="Line 17">
          <a:extLst>
            <a:ext uri="{FF2B5EF4-FFF2-40B4-BE49-F238E27FC236}">
              <a16:creationId xmlns:a16="http://schemas.microsoft.com/office/drawing/2014/main" id="{D7BD49FE-FD27-4009-8EEE-21DC6DBF2464}"/>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6" name="Line 18">
          <a:extLst>
            <a:ext uri="{FF2B5EF4-FFF2-40B4-BE49-F238E27FC236}">
              <a16:creationId xmlns:a16="http://schemas.microsoft.com/office/drawing/2014/main" id="{8F083553-AB66-40F3-A48A-C4C025F26478}"/>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7" name="Line 19">
          <a:extLst>
            <a:ext uri="{FF2B5EF4-FFF2-40B4-BE49-F238E27FC236}">
              <a16:creationId xmlns:a16="http://schemas.microsoft.com/office/drawing/2014/main" id="{B34331ED-1F97-433F-8C70-C5DE044F9261}"/>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8" name="Line 20">
          <a:extLst>
            <a:ext uri="{FF2B5EF4-FFF2-40B4-BE49-F238E27FC236}">
              <a16:creationId xmlns:a16="http://schemas.microsoft.com/office/drawing/2014/main" id="{5CDE84BD-9C22-49BC-AB46-6DF6810FBE4E}"/>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9" name="Line 21">
          <a:extLst>
            <a:ext uri="{FF2B5EF4-FFF2-40B4-BE49-F238E27FC236}">
              <a16:creationId xmlns:a16="http://schemas.microsoft.com/office/drawing/2014/main" id="{9A357B01-A999-4CA6-8357-9F672F686E25}"/>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0</xdr:colOff>
      <xdr:row>33</xdr:row>
      <xdr:rowOff>0</xdr:rowOff>
    </xdr:to>
    <xdr:sp macro="" textlink="">
      <xdr:nvSpPr>
        <xdr:cNvPr id="10" name="Line 11">
          <a:extLst>
            <a:ext uri="{FF2B5EF4-FFF2-40B4-BE49-F238E27FC236}">
              <a16:creationId xmlns:a16="http://schemas.microsoft.com/office/drawing/2014/main" id="{50D95DF0-6F8A-4240-B2DE-CFB27D3AB23E}"/>
            </a:ext>
          </a:extLst>
        </xdr:cNvPr>
        <xdr:cNvSpPr>
          <a:spLocks noChangeShapeType="1"/>
        </xdr:cNvSpPr>
      </xdr:nvSpPr>
      <xdr:spPr bwMode="auto">
        <a:xfrm>
          <a:off x="88773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1" name="Line 14">
          <a:extLst>
            <a:ext uri="{FF2B5EF4-FFF2-40B4-BE49-F238E27FC236}">
              <a16:creationId xmlns:a16="http://schemas.microsoft.com/office/drawing/2014/main" id="{ACE646BC-C207-40AE-9CC8-D57B41566A5D}"/>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2" name="Line 15">
          <a:extLst>
            <a:ext uri="{FF2B5EF4-FFF2-40B4-BE49-F238E27FC236}">
              <a16:creationId xmlns:a16="http://schemas.microsoft.com/office/drawing/2014/main" id="{378E3214-D77B-40E6-9DC0-BF19D088414D}"/>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3" name="Line 16">
          <a:extLst>
            <a:ext uri="{FF2B5EF4-FFF2-40B4-BE49-F238E27FC236}">
              <a16:creationId xmlns:a16="http://schemas.microsoft.com/office/drawing/2014/main" id="{D0BEAF52-71E7-4E83-B4ED-3C03899E4C19}"/>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4" name="Line 17">
          <a:extLst>
            <a:ext uri="{FF2B5EF4-FFF2-40B4-BE49-F238E27FC236}">
              <a16:creationId xmlns:a16="http://schemas.microsoft.com/office/drawing/2014/main" id="{FF2C4FCC-E4A9-4370-A212-89CE5D83DD6C}"/>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5" name="Line 18">
          <a:extLst>
            <a:ext uri="{FF2B5EF4-FFF2-40B4-BE49-F238E27FC236}">
              <a16:creationId xmlns:a16="http://schemas.microsoft.com/office/drawing/2014/main" id="{41511256-BEA0-4393-A07B-C0B5140E4C13}"/>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6" name="Line 19">
          <a:extLst>
            <a:ext uri="{FF2B5EF4-FFF2-40B4-BE49-F238E27FC236}">
              <a16:creationId xmlns:a16="http://schemas.microsoft.com/office/drawing/2014/main" id="{E8DBA599-56FF-4EBF-9E54-7B8A57315CA0}"/>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7" name="Line 20">
          <a:extLst>
            <a:ext uri="{FF2B5EF4-FFF2-40B4-BE49-F238E27FC236}">
              <a16:creationId xmlns:a16="http://schemas.microsoft.com/office/drawing/2014/main" id="{B318B70A-089B-44D5-B2E7-4382B88789B0}"/>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8" name="Line 21">
          <a:extLst>
            <a:ext uri="{FF2B5EF4-FFF2-40B4-BE49-F238E27FC236}">
              <a16:creationId xmlns:a16="http://schemas.microsoft.com/office/drawing/2014/main" id="{E023EFD3-8F80-42A6-BF5A-1DC6AA215431}"/>
            </a:ext>
          </a:extLst>
        </xdr:cNvPr>
        <xdr:cNvSpPr>
          <a:spLocks noChangeShapeType="1"/>
        </xdr:cNvSpPr>
      </xdr:nvSpPr>
      <xdr:spPr bwMode="auto">
        <a:xfrm>
          <a:off x="2590800" y="3638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8</xdr:col>
      <xdr:colOff>619125</xdr:colOff>
      <xdr:row>0</xdr:row>
      <xdr:rowOff>0</xdr:rowOff>
    </xdr:from>
    <xdr:to>
      <xdr:col>13</xdr:col>
      <xdr:colOff>87731</xdr:colOff>
      <xdr:row>1</xdr:row>
      <xdr:rowOff>9525</xdr:rowOff>
    </xdr:to>
    <xdr:pic>
      <xdr:nvPicPr>
        <xdr:cNvPr id="20" name="Imagen 1">
          <a:extLst>
            <a:ext uri="{FF2B5EF4-FFF2-40B4-BE49-F238E27FC236}">
              <a16:creationId xmlns:a16="http://schemas.microsoft.com/office/drawing/2014/main" id="{55502C2D-00BE-4B81-8F4F-77EEDB759FC8}"/>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44513"/>
        <a:stretch/>
      </xdr:blipFill>
      <xdr:spPr bwMode="auto">
        <a:xfrm>
          <a:off x="5848350" y="0"/>
          <a:ext cx="2621381"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123825</xdr:rowOff>
    </xdr:from>
    <xdr:to>
      <xdr:col>1</xdr:col>
      <xdr:colOff>76200</xdr:colOff>
      <xdr:row>0</xdr:row>
      <xdr:rowOff>503662</xdr:rowOff>
    </xdr:to>
    <xdr:pic>
      <xdr:nvPicPr>
        <xdr:cNvPr id="21" name="Picture 18" descr="Ocesa LINQ | Our Work | Lumston">
          <a:extLst>
            <a:ext uri="{FF2B5EF4-FFF2-40B4-BE49-F238E27FC236}">
              <a16:creationId xmlns:a16="http://schemas.microsoft.com/office/drawing/2014/main" id="{3DA3BF82-3484-499F-B183-81403C6C5D92}"/>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23825"/>
          <a:ext cx="704850" cy="3798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447675</xdr:colOff>
      <xdr:row>1</xdr:row>
      <xdr:rowOff>104775</xdr:rowOff>
    </xdr:from>
    <xdr:to>
      <xdr:col>12</xdr:col>
      <xdr:colOff>409575</xdr:colOff>
      <xdr:row>3</xdr:row>
      <xdr:rowOff>209549</xdr:rowOff>
    </xdr:to>
    <xdr:grpSp>
      <xdr:nvGrpSpPr>
        <xdr:cNvPr id="23" name="Grupo 22">
          <a:extLst>
            <a:ext uri="{FF2B5EF4-FFF2-40B4-BE49-F238E27FC236}">
              <a16:creationId xmlns:a16="http://schemas.microsoft.com/office/drawing/2014/main" id="{46DAF263-2B3D-47FF-BC61-7ECCF819D187}"/>
            </a:ext>
          </a:extLst>
        </xdr:cNvPr>
        <xdr:cNvGrpSpPr/>
      </xdr:nvGrpSpPr>
      <xdr:grpSpPr>
        <a:xfrm>
          <a:off x="7953375" y="663575"/>
          <a:ext cx="762000" cy="536574"/>
          <a:chOff x="8544551" y="800101"/>
          <a:chExt cx="713748" cy="638174"/>
        </a:xfrm>
      </xdr:grpSpPr>
      <xdr:pic>
        <xdr:nvPicPr>
          <xdr:cNvPr id="24" name="Imagen 23">
            <a:extLst>
              <a:ext uri="{FF2B5EF4-FFF2-40B4-BE49-F238E27FC236}">
                <a16:creationId xmlns:a16="http://schemas.microsoft.com/office/drawing/2014/main" id="{65ECD87D-300E-E861-4343-8CAB2A6A5E1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5055" t="6137" r="-649" b="57523"/>
          <a:stretch/>
        </xdr:blipFill>
        <xdr:spPr bwMode="auto">
          <a:xfrm>
            <a:off x="8544551" y="800101"/>
            <a:ext cx="713748"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CuadroTexto 24">
            <a:extLst>
              <a:ext uri="{FF2B5EF4-FFF2-40B4-BE49-F238E27FC236}">
                <a16:creationId xmlns:a16="http://schemas.microsoft.com/office/drawing/2014/main" id="{CAAF62CB-F8B0-17B7-F516-57072281A826}"/>
              </a:ext>
            </a:extLst>
          </xdr:cNvPr>
          <xdr:cNvSpPr txBox="1"/>
        </xdr:nvSpPr>
        <xdr:spPr>
          <a:xfrm>
            <a:off x="8610600" y="1266825"/>
            <a:ext cx="5715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b="1">
                <a:solidFill>
                  <a:srgbClr val="FFCC00"/>
                </a:solidFill>
              </a:rPr>
              <a:t>RIGGING</a:t>
            </a:r>
          </a:p>
        </xdr:txBody>
      </xdr:sp>
    </xdr:grpSp>
    <xdr:clientData/>
  </xdr:twoCellAnchor>
  <xdr:twoCellAnchor editAs="oneCell">
    <xdr:from>
      <xdr:col>0</xdr:col>
      <xdr:colOff>0</xdr:colOff>
      <xdr:row>1</xdr:row>
      <xdr:rowOff>0</xdr:rowOff>
    </xdr:from>
    <xdr:to>
      <xdr:col>2</xdr:col>
      <xdr:colOff>9524</xdr:colOff>
      <xdr:row>3</xdr:row>
      <xdr:rowOff>84662</xdr:rowOff>
    </xdr:to>
    <xdr:pic>
      <xdr:nvPicPr>
        <xdr:cNvPr id="22" name="Imagen 21">
          <a:extLst>
            <a:ext uri="{FF2B5EF4-FFF2-40B4-BE49-F238E27FC236}">
              <a16:creationId xmlns:a16="http://schemas.microsoft.com/office/drawing/2014/main" id="{A47BC1DF-D87F-4E4F-A710-6BAC728E603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561975"/>
          <a:ext cx="1533524" cy="522812"/>
        </a:xfrm>
        <a:prstGeom prst="rect">
          <a:avLst/>
        </a:prstGeom>
      </xdr:spPr>
    </xdr:pic>
    <xdr:clientData/>
  </xdr:twoCellAnchor>
  <xdr:twoCellAnchor editAs="oneCell">
    <xdr:from>
      <xdr:col>9</xdr:col>
      <xdr:colOff>654050</xdr:colOff>
      <xdr:row>2</xdr:row>
      <xdr:rowOff>0</xdr:rowOff>
    </xdr:from>
    <xdr:to>
      <xdr:col>11</xdr:col>
      <xdr:colOff>19050</xdr:colOff>
      <xdr:row>3</xdr:row>
      <xdr:rowOff>134257</xdr:rowOff>
    </xdr:to>
    <xdr:pic>
      <xdr:nvPicPr>
        <xdr:cNvPr id="19" name="Imagen 18">
          <a:extLst>
            <a:ext uri="{FF2B5EF4-FFF2-40B4-BE49-F238E27FC236}">
              <a16:creationId xmlns:a16="http://schemas.microsoft.com/office/drawing/2014/main" id="{6C931A8A-4656-4254-93B9-36825F093BA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692900" y="736600"/>
          <a:ext cx="679450" cy="3882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32</xdr:row>
      <xdr:rowOff>0</xdr:rowOff>
    </xdr:from>
    <xdr:to>
      <xdr:col>13</xdr:col>
      <xdr:colOff>0</xdr:colOff>
      <xdr:row>32</xdr:row>
      <xdr:rowOff>0</xdr:rowOff>
    </xdr:to>
    <xdr:sp macro="" textlink="">
      <xdr:nvSpPr>
        <xdr:cNvPr id="4" name="Line 11">
          <a:extLst>
            <a:ext uri="{FF2B5EF4-FFF2-40B4-BE49-F238E27FC236}">
              <a16:creationId xmlns:a16="http://schemas.microsoft.com/office/drawing/2014/main" id="{19DBE4C5-E15C-4051-85A4-B72929E9C129}"/>
            </a:ext>
          </a:extLst>
        </xdr:cNvPr>
        <xdr:cNvSpPr>
          <a:spLocks noChangeShapeType="1"/>
        </xdr:cNvSpPr>
      </xdr:nvSpPr>
      <xdr:spPr bwMode="auto">
        <a:xfrm>
          <a:off x="8572500" y="7000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32</xdr:row>
      <xdr:rowOff>0</xdr:rowOff>
    </xdr:from>
    <xdr:to>
      <xdr:col>12</xdr:col>
      <xdr:colOff>742950</xdr:colOff>
      <xdr:row>32</xdr:row>
      <xdr:rowOff>0</xdr:rowOff>
    </xdr:to>
    <xdr:sp macro="" textlink="">
      <xdr:nvSpPr>
        <xdr:cNvPr id="5" name="Line 11">
          <a:extLst>
            <a:ext uri="{FF2B5EF4-FFF2-40B4-BE49-F238E27FC236}">
              <a16:creationId xmlns:a16="http://schemas.microsoft.com/office/drawing/2014/main" id="{BE0A227F-E547-4203-8AC0-AC8971421A1C}"/>
            </a:ext>
          </a:extLst>
        </xdr:cNvPr>
        <xdr:cNvSpPr>
          <a:spLocks noChangeShapeType="1"/>
        </xdr:cNvSpPr>
      </xdr:nvSpPr>
      <xdr:spPr bwMode="auto">
        <a:xfrm>
          <a:off x="7810500" y="7000875"/>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6" name="Line 14">
          <a:extLst>
            <a:ext uri="{FF2B5EF4-FFF2-40B4-BE49-F238E27FC236}">
              <a16:creationId xmlns:a16="http://schemas.microsoft.com/office/drawing/2014/main" id="{F86D5FA6-C55C-469D-AC6C-EDEDAC2B05B5}"/>
            </a:ext>
          </a:extLst>
        </xdr:cNvPr>
        <xdr:cNvSpPr>
          <a:spLocks noChangeShapeType="1"/>
        </xdr:cNvSpPr>
      </xdr:nvSpPr>
      <xdr:spPr bwMode="auto">
        <a:xfrm>
          <a:off x="2476500" y="7000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7" name="Line 15">
          <a:extLst>
            <a:ext uri="{FF2B5EF4-FFF2-40B4-BE49-F238E27FC236}">
              <a16:creationId xmlns:a16="http://schemas.microsoft.com/office/drawing/2014/main" id="{55E32DEE-1927-4EC8-A5A0-255B7FCC5925}"/>
            </a:ext>
          </a:extLst>
        </xdr:cNvPr>
        <xdr:cNvSpPr>
          <a:spLocks noChangeShapeType="1"/>
        </xdr:cNvSpPr>
      </xdr:nvSpPr>
      <xdr:spPr bwMode="auto">
        <a:xfrm>
          <a:off x="2476500" y="7000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8" name="Line 16">
          <a:extLst>
            <a:ext uri="{FF2B5EF4-FFF2-40B4-BE49-F238E27FC236}">
              <a16:creationId xmlns:a16="http://schemas.microsoft.com/office/drawing/2014/main" id="{D1B6A84C-4798-4C98-8BF9-89E06CC5596A}"/>
            </a:ext>
          </a:extLst>
        </xdr:cNvPr>
        <xdr:cNvSpPr>
          <a:spLocks noChangeShapeType="1"/>
        </xdr:cNvSpPr>
      </xdr:nvSpPr>
      <xdr:spPr bwMode="auto">
        <a:xfrm>
          <a:off x="2476500" y="7000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9" name="Line 17">
          <a:extLst>
            <a:ext uri="{FF2B5EF4-FFF2-40B4-BE49-F238E27FC236}">
              <a16:creationId xmlns:a16="http://schemas.microsoft.com/office/drawing/2014/main" id="{6A3DE1B2-49E9-4E2A-9F08-8877D51275B4}"/>
            </a:ext>
          </a:extLst>
        </xdr:cNvPr>
        <xdr:cNvSpPr>
          <a:spLocks noChangeShapeType="1"/>
        </xdr:cNvSpPr>
      </xdr:nvSpPr>
      <xdr:spPr bwMode="auto">
        <a:xfrm>
          <a:off x="2476500" y="7000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10" name="Line 18">
          <a:extLst>
            <a:ext uri="{FF2B5EF4-FFF2-40B4-BE49-F238E27FC236}">
              <a16:creationId xmlns:a16="http://schemas.microsoft.com/office/drawing/2014/main" id="{27883799-427E-47B3-86FC-D6BAD3FCEB08}"/>
            </a:ext>
          </a:extLst>
        </xdr:cNvPr>
        <xdr:cNvSpPr>
          <a:spLocks noChangeShapeType="1"/>
        </xdr:cNvSpPr>
      </xdr:nvSpPr>
      <xdr:spPr bwMode="auto">
        <a:xfrm>
          <a:off x="2476500" y="7000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11" name="Line 19">
          <a:extLst>
            <a:ext uri="{FF2B5EF4-FFF2-40B4-BE49-F238E27FC236}">
              <a16:creationId xmlns:a16="http://schemas.microsoft.com/office/drawing/2014/main" id="{233E9B54-C54C-4386-B8A8-1B25752A8482}"/>
            </a:ext>
          </a:extLst>
        </xdr:cNvPr>
        <xdr:cNvSpPr>
          <a:spLocks noChangeShapeType="1"/>
        </xdr:cNvSpPr>
      </xdr:nvSpPr>
      <xdr:spPr bwMode="auto">
        <a:xfrm>
          <a:off x="2476500" y="7000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12" name="Line 20">
          <a:extLst>
            <a:ext uri="{FF2B5EF4-FFF2-40B4-BE49-F238E27FC236}">
              <a16:creationId xmlns:a16="http://schemas.microsoft.com/office/drawing/2014/main" id="{4A30747E-2137-4D48-AFA8-2318797F494A}"/>
            </a:ext>
          </a:extLst>
        </xdr:cNvPr>
        <xdr:cNvSpPr>
          <a:spLocks noChangeShapeType="1"/>
        </xdr:cNvSpPr>
      </xdr:nvSpPr>
      <xdr:spPr bwMode="auto">
        <a:xfrm>
          <a:off x="2476500" y="7000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13" name="Line 21">
          <a:extLst>
            <a:ext uri="{FF2B5EF4-FFF2-40B4-BE49-F238E27FC236}">
              <a16:creationId xmlns:a16="http://schemas.microsoft.com/office/drawing/2014/main" id="{8D8EF838-B1E0-4C0C-A384-83C5AD48DA5A}"/>
            </a:ext>
          </a:extLst>
        </xdr:cNvPr>
        <xdr:cNvSpPr>
          <a:spLocks noChangeShapeType="1"/>
        </xdr:cNvSpPr>
      </xdr:nvSpPr>
      <xdr:spPr bwMode="auto">
        <a:xfrm>
          <a:off x="2476500" y="7000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180975</xdr:colOff>
      <xdr:row>0</xdr:row>
      <xdr:rowOff>0</xdr:rowOff>
    </xdr:from>
    <xdr:to>
      <xdr:col>13</xdr:col>
      <xdr:colOff>325856</xdr:colOff>
      <xdr:row>1</xdr:row>
      <xdr:rowOff>89443</xdr:rowOff>
    </xdr:to>
    <xdr:pic>
      <xdr:nvPicPr>
        <xdr:cNvPr id="17" name="Imagen 1">
          <a:extLst>
            <a:ext uri="{FF2B5EF4-FFF2-40B4-BE49-F238E27FC236}">
              <a16:creationId xmlns:a16="http://schemas.microsoft.com/office/drawing/2014/main" id="{A63C195B-F9B5-4CD3-BA19-AF7407D5DF64}"/>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646747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838199</xdr:colOff>
      <xdr:row>1</xdr:row>
      <xdr:rowOff>57150</xdr:rowOff>
    </xdr:from>
    <xdr:to>
      <xdr:col>13</xdr:col>
      <xdr:colOff>466724</xdr:colOff>
      <xdr:row>3</xdr:row>
      <xdr:rowOff>257175</xdr:rowOff>
    </xdr:to>
    <xdr:pic>
      <xdr:nvPicPr>
        <xdr:cNvPr id="20" name="Imagen 22">
          <a:extLst>
            <a:ext uri="{FF2B5EF4-FFF2-40B4-BE49-F238E27FC236}">
              <a16:creationId xmlns:a16="http://schemas.microsoft.com/office/drawing/2014/main" id="{EA391D41-C6F5-46CB-9DCC-B9E55F4F79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01" t="6137" r="71315" b="50385"/>
        <a:stretch>
          <a:fillRect/>
        </a:stretch>
      </xdr:blipFill>
      <xdr:spPr bwMode="auto">
        <a:xfrm>
          <a:off x="8648699" y="790575"/>
          <a:ext cx="581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342900</xdr:colOff>
      <xdr:row>0</xdr:row>
      <xdr:rowOff>520596</xdr:rowOff>
    </xdr:to>
    <xdr:pic>
      <xdr:nvPicPr>
        <xdr:cNvPr id="2" name="Picture 18" descr="Ocesa LINQ | Our Work | Lumston">
          <a:extLst>
            <a:ext uri="{FF2B5EF4-FFF2-40B4-BE49-F238E27FC236}">
              <a16:creationId xmlns:a16="http://schemas.microsoft.com/office/drawing/2014/main" id="{94F38040-BD6A-411F-A422-4A38ED9FD2A7}"/>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2</xdr:col>
      <xdr:colOff>161924</xdr:colOff>
      <xdr:row>3</xdr:row>
      <xdr:rowOff>141812</xdr:rowOff>
    </xdr:to>
    <xdr:pic>
      <xdr:nvPicPr>
        <xdr:cNvPr id="3" name="Imagen 2">
          <a:extLst>
            <a:ext uri="{FF2B5EF4-FFF2-40B4-BE49-F238E27FC236}">
              <a16:creationId xmlns:a16="http://schemas.microsoft.com/office/drawing/2014/main" id="{D6557971-DEB3-4638-A9AA-214F724855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628650"/>
          <a:ext cx="1533524" cy="522812"/>
        </a:xfrm>
        <a:prstGeom prst="rect">
          <a:avLst/>
        </a:prstGeom>
      </xdr:spPr>
    </xdr:pic>
    <xdr:clientData/>
  </xdr:twoCellAnchor>
  <xdr:twoCellAnchor editAs="oneCell">
    <xdr:from>
      <xdr:col>11</xdr:col>
      <xdr:colOff>82550</xdr:colOff>
      <xdr:row>1</xdr:row>
      <xdr:rowOff>139700</xdr:rowOff>
    </xdr:from>
    <xdr:to>
      <xdr:col>12</xdr:col>
      <xdr:colOff>0</xdr:colOff>
      <xdr:row>3</xdr:row>
      <xdr:rowOff>146957</xdr:rowOff>
    </xdr:to>
    <xdr:pic>
      <xdr:nvPicPr>
        <xdr:cNvPr id="14" name="Imagen 13">
          <a:extLst>
            <a:ext uri="{FF2B5EF4-FFF2-40B4-BE49-F238E27FC236}">
              <a16:creationId xmlns:a16="http://schemas.microsoft.com/office/drawing/2014/main" id="{FDFB7710-94AB-4AD0-B7A9-098F0BC00D3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375650" y="768350"/>
          <a:ext cx="679450" cy="3882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533399</xdr:colOff>
      <xdr:row>1</xdr:row>
      <xdr:rowOff>47625</xdr:rowOff>
    </xdr:from>
    <xdr:to>
      <xdr:col>14</xdr:col>
      <xdr:colOff>123824</xdr:colOff>
      <xdr:row>3</xdr:row>
      <xdr:rowOff>304800</xdr:rowOff>
    </xdr:to>
    <xdr:pic>
      <xdr:nvPicPr>
        <xdr:cNvPr id="136615" name="Imagen 22">
          <a:extLst>
            <a:ext uri="{FF2B5EF4-FFF2-40B4-BE49-F238E27FC236}">
              <a16:creationId xmlns:a16="http://schemas.microsoft.com/office/drawing/2014/main" id="{00000000-0008-0000-0100-0000A71502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801" t="6137" r="71315" b="50385"/>
        <a:stretch>
          <a:fillRect/>
        </a:stretch>
      </xdr:blipFill>
      <xdr:spPr bwMode="auto">
        <a:xfrm>
          <a:off x="8543924" y="676275"/>
          <a:ext cx="6381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32</xdr:row>
      <xdr:rowOff>0</xdr:rowOff>
    </xdr:from>
    <xdr:to>
      <xdr:col>13</xdr:col>
      <xdr:colOff>0</xdr:colOff>
      <xdr:row>32</xdr:row>
      <xdr:rowOff>0</xdr:rowOff>
    </xdr:to>
    <xdr:sp macro="" textlink="">
      <xdr:nvSpPr>
        <xdr:cNvPr id="2" name="Line 11">
          <a:extLst>
            <a:ext uri="{FF2B5EF4-FFF2-40B4-BE49-F238E27FC236}">
              <a16:creationId xmlns:a16="http://schemas.microsoft.com/office/drawing/2014/main" id="{4DE9D8B5-D0C7-4FB2-B0C4-5C2933F795C0}"/>
            </a:ext>
          </a:extLst>
        </xdr:cNvPr>
        <xdr:cNvSpPr>
          <a:spLocks noChangeShapeType="1"/>
        </xdr:cNvSpPr>
      </xdr:nvSpPr>
      <xdr:spPr bwMode="auto">
        <a:xfrm>
          <a:off x="8553450" y="664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32</xdr:row>
      <xdr:rowOff>0</xdr:rowOff>
    </xdr:from>
    <xdr:to>
      <xdr:col>12</xdr:col>
      <xdr:colOff>742950</xdr:colOff>
      <xdr:row>32</xdr:row>
      <xdr:rowOff>0</xdr:rowOff>
    </xdr:to>
    <xdr:sp macro="" textlink="">
      <xdr:nvSpPr>
        <xdr:cNvPr id="4" name="Line 11">
          <a:extLst>
            <a:ext uri="{FF2B5EF4-FFF2-40B4-BE49-F238E27FC236}">
              <a16:creationId xmlns:a16="http://schemas.microsoft.com/office/drawing/2014/main" id="{9345D586-840E-4E8E-9486-7D311CD3AE0C}"/>
            </a:ext>
          </a:extLst>
        </xdr:cNvPr>
        <xdr:cNvSpPr>
          <a:spLocks noChangeShapeType="1"/>
        </xdr:cNvSpPr>
      </xdr:nvSpPr>
      <xdr:spPr bwMode="auto">
        <a:xfrm>
          <a:off x="7791450" y="66484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5" name="Line 14">
          <a:extLst>
            <a:ext uri="{FF2B5EF4-FFF2-40B4-BE49-F238E27FC236}">
              <a16:creationId xmlns:a16="http://schemas.microsoft.com/office/drawing/2014/main" id="{FC3DBEBD-13B3-441C-BAA1-EAB06A3CD5BB}"/>
            </a:ext>
          </a:extLst>
        </xdr:cNvPr>
        <xdr:cNvSpPr>
          <a:spLocks noChangeShapeType="1"/>
        </xdr:cNvSpPr>
      </xdr:nvSpPr>
      <xdr:spPr bwMode="auto">
        <a:xfrm>
          <a:off x="2457450" y="664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6" name="Line 15">
          <a:extLst>
            <a:ext uri="{FF2B5EF4-FFF2-40B4-BE49-F238E27FC236}">
              <a16:creationId xmlns:a16="http://schemas.microsoft.com/office/drawing/2014/main" id="{D0F7A12E-FDFD-4CCA-A03F-370533CC96E5}"/>
            </a:ext>
          </a:extLst>
        </xdr:cNvPr>
        <xdr:cNvSpPr>
          <a:spLocks noChangeShapeType="1"/>
        </xdr:cNvSpPr>
      </xdr:nvSpPr>
      <xdr:spPr bwMode="auto">
        <a:xfrm>
          <a:off x="2457450" y="664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7" name="Line 16">
          <a:extLst>
            <a:ext uri="{FF2B5EF4-FFF2-40B4-BE49-F238E27FC236}">
              <a16:creationId xmlns:a16="http://schemas.microsoft.com/office/drawing/2014/main" id="{8A84F1F3-A333-4B78-B5B5-21A3F76B8B2B}"/>
            </a:ext>
          </a:extLst>
        </xdr:cNvPr>
        <xdr:cNvSpPr>
          <a:spLocks noChangeShapeType="1"/>
        </xdr:cNvSpPr>
      </xdr:nvSpPr>
      <xdr:spPr bwMode="auto">
        <a:xfrm>
          <a:off x="2457450" y="664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8" name="Line 17">
          <a:extLst>
            <a:ext uri="{FF2B5EF4-FFF2-40B4-BE49-F238E27FC236}">
              <a16:creationId xmlns:a16="http://schemas.microsoft.com/office/drawing/2014/main" id="{9311EB7D-B6B2-4281-B495-DD6889865B78}"/>
            </a:ext>
          </a:extLst>
        </xdr:cNvPr>
        <xdr:cNvSpPr>
          <a:spLocks noChangeShapeType="1"/>
        </xdr:cNvSpPr>
      </xdr:nvSpPr>
      <xdr:spPr bwMode="auto">
        <a:xfrm>
          <a:off x="2457450" y="664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9" name="Line 18">
          <a:extLst>
            <a:ext uri="{FF2B5EF4-FFF2-40B4-BE49-F238E27FC236}">
              <a16:creationId xmlns:a16="http://schemas.microsoft.com/office/drawing/2014/main" id="{4D23B89C-24C8-47BE-87F6-6666D9AB904F}"/>
            </a:ext>
          </a:extLst>
        </xdr:cNvPr>
        <xdr:cNvSpPr>
          <a:spLocks noChangeShapeType="1"/>
        </xdr:cNvSpPr>
      </xdr:nvSpPr>
      <xdr:spPr bwMode="auto">
        <a:xfrm>
          <a:off x="2457450" y="664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10" name="Line 19">
          <a:extLst>
            <a:ext uri="{FF2B5EF4-FFF2-40B4-BE49-F238E27FC236}">
              <a16:creationId xmlns:a16="http://schemas.microsoft.com/office/drawing/2014/main" id="{BD90D537-D97D-4772-BEC7-00DBF7477011}"/>
            </a:ext>
          </a:extLst>
        </xdr:cNvPr>
        <xdr:cNvSpPr>
          <a:spLocks noChangeShapeType="1"/>
        </xdr:cNvSpPr>
      </xdr:nvSpPr>
      <xdr:spPr bwMode="auto">
        <a:xfrm>
          <a:off x="2457450" y="664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11" name="Line 20">
          <a:extLst>
            <a:ext uri="{FF2B5EF4-FFF2-40B4-BE49-F238E27FC236}">
              <a16:creationId xmlns:a16="http://schemas.microsoft.com/office/drawing/2014/main" id="{4F87332C-5698-4C18-90DA-33FF6D9EB494}"/>
            </a:ext>
          </a:extLst>
        </xdr:cNvPr>
        <xdr:cNvSpPr>
          <a:spLocks noChangeShapeType="1"/>
        </xdr:cNvSpPr>
      </xdr:nvSpPr>
      <xdr:spPr bwMode="auto">
        <a:xfrm>
          <a:off x="2457450" y="664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12" name="Line 21">
          <a:extLst>
            <a:ext uri="{FF2B5EF4-FFF2-40B4-BE49-F238E27FC236}">
              <a16:creationId xmlns:a16="http://schemas.microsoft.com/office/drawing/2014/main" id="{A7AEA20E-8639-4E6C-AF3B-7015CF2462B3}"/>
            </a:ext>
          </a:extLst>
        </xdr:cNvPr>
        <xdr:cNvSpPr>
          <a:spLocks noChangeShapeType="1"/>
        </xdr:cNvSpPr>
      </xdr:nvSpPr>
      <xdr:spPr bwMode="auto">
        <a:xfrm>
          <a:off x="2457450" y="664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180975</xdr:colOff>
      <xdr:row>0</xdr:row>
      <xdr:rowOff>0</xdr:rowOff>
    </xdr:from>
    <xdr:to>
      <xdr:col>14</xdr:col>
      <xdr:colOff>344906</xdr:colOff>
      <xdr:row>1</xdr:row>
      <xdr:rowOff>89443</xdr:rowOff>
    </xdr:to>
    <xdr:pic>
      <xdr:nvPicPr>
        <xdr:cNvPr id="18" name="Imagen 1">
          <a:extLst>
            <a:ext uri="{FF2B5EF4-FFF2-40B4-BE49-F238E27FC236}">
              <a16:creationId xmlns:a16="http://schemas.microsoft.com/office/drawing/2014/main" id="{30F6E74F-15BF-4387-A32F-5F988FEA4783}"/>
            </a:ext>
          </a:extLst>
        </xdr:cNvPr>
        <xdr:cNvPicPr>
          <a:picLocks noChangeAspect="1"/>
        </xdr:cNvPicPr>
      </xdr:nvPicPr>
      <xdr:blipFill rotWithShape="1">
        <a:blip xmlns:r="http://schemas.openxmlformats.org/officeDocument/2006/relationships" r:embed="rId2" cstate="print">
          <a:lum bright="70000" contrast="-70000"/>
          <a:extLst>
            <a:ext uri="{28A0092B-C50C-407E-A947-70E740481C1C}">
              <a14:useLocalDpi xmlns:a14="http://schemas.microsoft.com/office/drawing/2010/main" val="0"/>
            </a:ext>
          </a:extLst>
        </a:blip>
        <a:srcRect t="43275" r="51332" b="38735"/>
        <a:stretch/>
      </xdr:blipFill>
      <xdr:spPr bwMode="auto">
        <a:xfrm>
          <a:off x="646747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304800</xdr:colOff>
      <xdr:row>0</xdr:row>
      <xdr:rowOff>520596</xdr:rowOff>
    </xdr:to>
    <xdr:pic>
      <xdr:nvPicPr>
        <xdr:cNvPr id="3" name="Picture 18" descr="Ocesa LINQ | Our Work | Lumston">
          <a:extLst>
            <a:ext uri="{FF2B5EF4-FFF2-40B4-BE49-F238E27FC236}">
              <a16:creationId xmlns:a16="http://schemas.microsoft.com/office/drawing/2014/main" id="{AF3493B9-17CA-4E6E-8E25-AF20554CC441}"/>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2</xdr:col>
      <xdr:colOff>85724</xdr:colOff>
      <xdr:row>3</xdr:row>
      <xdr:rowOff>141812</xdr:rowOff>
    </xdr:to>
    <xdr:pic>
      <xdr:nvPicPr>
        <xdr:cNvPr id="13" name="Imagen 12">
          <a:extLst>
            <a:ext uri="{FF2B5EF4-FFF2-40B4-BE49-F238E27FC236}">
              <a16:creationId xmlns:a16="http://schemas.microsoft.com/office/drawing/2014/main" id="{921B440E-7660-4372-AF8D-0D2BEB7E3D6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628650"/>
          <a:ext cx="1533524" cy="522812"/>
        </a:xfrm>
        <a:prstGeom prst="rect">
          <a:avLst/>
        </a:prstGeom>
      </xdr:spPr>
    </xdr:pic>
    <xdr:clientData/>
  </xdr:twoCellAnchor>
  <xdr:twoCellAnchor editAs="oneCell">
    <xdr:from>
      <xdr:col>10</xdr:col>
      <xdr:colOff>501650</xdr:colOff>
      <xdr:row>1</xdr:row>
      <xdr:rowOff>152400</xdr:rowOff>
    </xdr:from>
    <xdr:to>
      <xdr:col>11</xdr:col>
      <xdr:colOff>571500</xdr:colOff>
      <xdr:row>3</xdr:row>
      <xdr:rowOff>159657</xdr:rowOff>
    </xdr:to>
    <xdr:pic>
      <xdr:nvPicPr>
        <xdr:cNvPr id="14" name="Imagen 13">
          <a:extLst>
            <a:ext uri="{FF2B5EF4-FFF2-40B4-BE49-F238E27FC236}">
              <a16:creationId xmlns:a16="http://schemas.microsoft.com/office/drawing/2014/main" id="{5732C123-EC3F-429D-B891-72EDD83AB27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515350" y="781050"/>
          <a:ext cx="679450" cy="3882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32</xdr:row>
      <xdr:rowOff>0</xdr:rowOff>
    </xdr:from>
    <xdr:to>
      <xdr:col>13</xdr:col>
      <xdr:colOff>0</xdr:colOff>
      <xdr:row>32</xdr:row>
      <xdr:rowOff>0</xdr:rowOff>
    </xdr:to>
    <xdr:sp macro="" textlink="">
      <xdr:nvSpPr>
        <xdr:cNvPr id="2" name="Line 11">
          <a:extLst>
            <a:ext uri="{FF2B5EF4-FFF2-40B4-BE49-F238E27FC236}">
              <a16:creationId xmlns:a16="http://schemas.microsoft.com/office/drawing/2014/main" id="{2A43030C-4392-4010-ABD1-F2F4F993ED47}"/>
            </a:ext>
          </a:extLst>
        </xdr:cNvPr>
        <xdr:cNvSpPr>
          <a:spLocks noChangeShapeType="1"/>
        </xdr:cNvSpPr>
      </xdr:nvSpPr>
      <xdr:spPr bwMode="auto">
        <a:xfrm>
          <a:off x="8905875" y="658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32</xdr:row>
      <xdr:rowOff>0</xdr:rowOff>
    </xdr:from>
    <xdr:to>
      <xdr:col>12</xdr:col>
      <xdr:colOff>742950</xdr:colOff>
      <xdr:row>32</xdr:row>
      <xdr:rowOff>0</xdr:rowOff>
    </xdr:to>
    <xdr:sp macro="" textlink="">
      <xdr:nvSpPr>
        <xdr:cNvPr id="3" name="Line 11">
          <a:extLst>
            <a:ext uri="{FF2B5EF4-FFF2-40B4-BE49-F238E27FC236}">
              <a16:creationId xmlns:a16="http://schemas.microsoft.com/office/drawing/2014/main" id="{359FABF7-0644-4352-AACF-C42B80F13E4C}"/>
            </a:ext>
          </a:extLst>
        </xdr:cNvPr>
        <xdr:cNvSpPr>
          <a:spLocks noChangeShapeType="1"/>
        </xdr:cNvSpPr>
      </xdr:nvSpPr>
      <xdr:spPr bwMode="auto">
        <a:xfrm>
          <a:off x="7953375" y="6581775"/>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4" name="Line 14">
          <a:extLst>
            <a:ext uri="{FF2B5EF4-FFF2-40B4-BE49-F238E27FC236}">
              <a16:creationId xmlns:a16="http://schemas.microsoft.com/office/drawing/2014/main" id="{37451E0C-0F75-4EDF-89D3-527533597A68}"/>
            </a:ext>
          </a:extLst>
        </xdr:cNvPr>
        <xdr:cNvSpPr>
          <a:spLocks noChangeShapeType="1"/>
        </xdr:cNvSpPr>
      </xdr:nvSpPr>
      <xdr:spPr bwMode="auto">
        <a:xfrm>
          <a:off x="2619375" y="658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5" name="Line 15">
          <a:extLst>
            <a:ext uri="{FF2B5EF4-FFF2-40B4-BE49-F238E27FC236}">
              <a16:creationId xmlns:a16="http://schemas.microsoft.com/office/drawing/2014/main" id="{9C7FF25D-07FA-4A0C-B95E-AD915DEB89F3}"/>
            </a:ext>
          </a:extLst>
        </xdr:cNvPr>
        <xdr:cNvSpPr>
          <a:spLocks noChangeShapeType="1"/>
        </xdr:cNvSpPr>
      </xdr:nvSpPr>
      <xdr:spPr bwMode="auto">
        <a:xfrm>
          <a:off x="2619375" y="658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6" name="Line 16">
          <a:extLst>
            <a:ext uri="{FF2B5EF4-FFF2-40B4-BE49-F238E27FC236}">
              <a16:creationId xmlns:a16="http://schemas.microsoft.com/office/drawing/2014/main" id="{0F5170B0-DBA8-4C8E-8F6A-9F667054C82C}"/>
            </a:ext>
          </a:extLst>
        </xdr:cNvPr>
        <xdr:cNvSpPr>
          <a:spLocks noChangeShapeType="1"/>
        </xdr:cNvSpPr>
      </xdr:nvSpPr>
      <xdr:spPr bwMode="auto">
        <a:xfrm>
          <a:off x="2619375" y="658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7" name="Line 17">
          <a:extLst>
            <a:ext uri="{FF2B5EF4-FFF2-40B4-BE49-F238E27FC236}">
              <a16:creationId xmlns:a16="http://schemas.microsoft.com/office/drawing/2014/main" id="{E8208392-CA1E-4FAA-8AC8-A59D4BE28EC2}"/>
            </a:ext>
          </a:extLst>
        </xdr:cNvPr>
        <xdr:cNvSpPr>
          <a:spLocks noChangeShapeType="1"/>
        </xdr:cNvSpPr>
      </xdr:nvSpPr>
      <xdr:spPr bwMode="auto">
        <a:xfrm>
          <a:off x="2619375" y="658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8" name="Line 18">
          <a:extLst>
            <a:ext uri="{FF2B5EF4-FFF2-40B4-BE49-F238E27FC236}">
              <a16:creationId xmlns:a16="http://schemas.microsoft.com/office/drawing/2014/main" id="{B819846C-8FBF-4411-B270-044B70D95E97}"/>
            </a:ext>
          </a:extLst>
        </xdr:cNvPr>
        <xdr:cNvSpPr>
          <a:spLocks noChangeShapeType="1"/>
        </xdr:cNvSpPr>
      </xdr:nvSpPr>
      <xdr:spPr bwMode="auto">
        <a:xfrm>
          <a:off x="2619375" y="658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9" name="Line 19">
          <a:extLst>
            <a:ext uri="{FF2B5EF4-FFF2-40B4-BE49-F238E27FC236}">
              <a16:creationId xmlns:a16="http://schemas.microsoft.com/office/drawing/2014/main" id="{19521168-C403-41C3-899E-B6E7438DFD1A}"/>
            </a:ext>
          </a:extLst>
        </xdr:cNvPr>
        <xdr:cNvSpPr>
          <a:spLocks noChangeShapeType="1"/>
        </xdr:cNvSpPr>
      </xdr:nvSpPr>
      <xdr:spPr bwMode="auto">
        <a:xfrm>
          <a:off x="2619375" y="658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10" name="Line 20">
          <a:extLst>
            <a:ext uri="{FF2B5EF4-FFF2-40B4-BE49-F238E27FC236}">
              <a16:creationId xmlns:a16="http://schemas.microsoft.com/office/drawing/2014/main" id="{FD69791B-18D5-42CC-B27B-12B03DB3BB21}"/>
            </a:ext>
          </a:extLst>
        </xdr:cNvPr>
        <xdr:cNvSpPr>
          <a:spLocks noChangeShapeType="1"/>
        </xdr:cNvSpPr>
      </xdr:nvSpPr>
      <xdr:spPr bwMode="auto">
        <a:xfrm>
          <a:off x="2619375" y="658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32</xdr:row>
      <xdr:rowOff>0</xdr:rowOff>
    </xdr:from>
    <xdr:to>
      <xdr:col>5</xdr:col>
      <xdr:colOff>0</xdr:colOff>
      <xdr:row>32</xdr:row>
      <xdr:rowOff>0</xdr:rowOff>
    </xdr:to>
    <xdr:sp macro="" textlink="">
      <xdr:nvSpPr>
        <xdr:cNvPr id="11" name="Line 21">
          <a:extLst>
            <a:ext uri="{FF2B5EF4-FFF2-40B4-BE49-F238E27FC236}">
              <a16:creationId xmlns:a16="http://schemas.microsoft.com/office/drawing/2014/main" id="{42CB2D99-9DA0-42EB-9016-473658345B12}"/>
            </a:ext>
          </a:extLst>
        </xdr:cNvPr>
        <xdr:cNvSpPr>
          <a:spLocks noChangeShapeType="1"/>
        </xdr:cNvSpPr>
      </xdr:nvSpPr>
      <xdr:spPr bwMode="auto">
        <a:xfrm>
          <a:off x="2619375" y="6581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828675</xdr:colOff>
      <xdr:row>1</xdr:row>
      <xdr:rowOff>57150</xdr:rowOff>
    </xdr:from>
    <xdr:to>
      <xdr:col>13</xdr:col>
      <xdr:colOff>466725</xdr:colOff>
      <xdr:row>3</xdr:row>
      <xdr:rowOff>266700</xdr:rowOff>
    </xdr:to>
    <xdr:pic>
      <xdr:nvPicPr>
        <xdr:cNvPr id="13" name="Imagen 22">
          <a:extLst>
            <a:ext uri="{FF2B5EF4-FFF2-40B4-BE49-F238E27FC236}">
              <a16:creationId xmlns:a16="http://schemas.microsoft.com/office/drawing/2014/main" id="{D2097088-1AD6-4E10-B989-99203DEDDD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801" t="6137" r="71315" b="50385"/>
        <a:stretch>
          <a:fillRect/>
        </a:stretch>
      </xdr:blipFill>
      <xdr:spPr bwMode="auto">
        <a:xfrm>
          <a:off x="8782050" y="67627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180975</xdr:colOff>
      <xdr:row>0</xdr:row>
      <xdr:rowOff>0</xdr:rowOff>
    </xdr:from>
    <xdr:to>
      <xdr:col>13</xdr:col>
      <xdr:colOff>325856</xdr:colOff>
      <xdr:row>1</xdr:row>
      <xdr:rowOff>98968</xdr:rowOff>
    </xdr:to>
    <xdr:pic>
      <xdr:nvPicPr>
        <xdr:cNvPr id="14" name="Imagen 1">
          <a:extLst>
            <a:ext uri="{FF2B5EF4-FFF2-40B4-BE49-F238E27FC236}">
              <a16:creationId xmlns:a16="http://schemas.microsoft.com/office/drawing/2014/main" id="{6E02D8DA-F469-4185-9271-AB849CC30E3B}"/>
            </a:ext>
          </a:extLst>
        </xdr:cNvPr>
        <xdr:cNvPicPr>
          <a:picLocks noChangeAspect="1"/>
        </xdr:cNvPicPr>
      </xdr:nvPicPr>
      <xdr:blipFill rotWithShape="1">
        <a:blip xmlns:r="http://schemas.openxmlformats.org/officeDocument/2006/relationships" r:embed="rId2" cstate="print">
          <a:lum bright="70000" contrast="-70000"/>
          <a:extLst>
            <a:ext uri="{28A0092B-C50C-407E-A947-70E740481C1C}">
              <a14:useLocalDpi xmlns:a14="http://schemas.microsoft.com/office/drawing/2010/main" val="0"/>
            </a:ext>
          </a:extLst>
        </a:blip>
        <a:srcRect t="43275" r="51332" b="38735"/>
        <a:stretch/>
      </xdr:blipFill>
      <xdr:spPr bwMode="auto">
        <a:xfrm>
          <a:off x="6610350"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304800</xdr:colOff>
      <xdr:row>0</xdr:row>
      <xdr:rowOff>520596</xdr:rowOff>
    </xdr:to>
    <xdr:pic>
      <xdr:nvPicPr>
        <xdr:cNvPr id="15" name="Picture 18" descr="Ocesa LINQ | Our Work | Lumston">
          <a:extLst>
            <a:ext uri="{FF2B5EF4-FFF2-40B4-BE49-F238E27FC236}">
              <a16:creationId xmlns:a16="http://schemas.microsoft.com/office/drawing/2014/main" id="{22CE6C3E-8A29-456E-B874-F7F278BB9089}"/>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2</xdr:col>
      <xdr:colOff>85724</xdr:colOff>
      <xdr:row>3</xdr:row>
      <xdr:rowOff>141812</xdr:rowOff>
    </xdr:to>
    <xdr:pic>
      <xdr:nvPicPr>
        <xdr:cNvPr id="16" name="Imagen 15">
          <a:extLst>
            <a:ext uri="{FF2B5EF4-FFF2-40B4-BE49-F238E27FC236}">
              <a16:creationId xmlns:a16="http://schemas.microsoft.com/office/drawing/2014/main" id="{FEBE1E4A-6A37-45AF-87D0-FDD2B62D5FC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615950"/>
          <a:ext cx="1597024" cy="522812"/>
        </a:xfrm>
        <a:prstGeom prst="rect">
          <a:avLst/>
        </a:prstGeom>
      </xdr:spPr>
    </xdr:pic>
    <xdr:clientData/>
  </xdr:twoCellAnchor>
  <xdr:twoCellAnchor editAs="oneCell">
    <xdr:from>
      <xdr:col>11</xdr:col>
      <xdr:colOff>381000</xdr:colOff>
      <xdr:row>1</xdr:row>
      <xdr:rowOff>127000</xdr:rowOff>
    </xdr:from>
    <xdr:to>
      <xdr:col>12</xdr:col>
      <xdr:colOff>260350</xdr:colOff>
      <xdr:row>3</xdr:row>
      <xdr:rowOff>134257</xdr:rowOff>
    </xdr:to>
    <xdr:pic>
      <xdr:nvPicPr>
        <xdr:cNvPr id="12" name="Imagen 11">
          <a:extLst>
            <a:ext uri="{FF2B5EF4-FFF2-40B4-BE49-F238E27FC236}">
              <a16:creationId xmlns:a16="http://schemas.microsoft.com/office/drawing/2014/main" id="{5D23C1B1-0E5F-4D9B-B145-E79EA86102F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674100" y="742950"/>
          <a:ext cx="679450" cy="3882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64</xdr:row>
      <xdr:rowOff>9525</xdr:rowOff>
    </xdr:from>
    <xdr:to>
      <xdr:col>0</xdr:col>
      <xdr:colOff>0</xdr:colOff>
      <xdr:row>65</xdr:row>
      <xdr:rowOff>0</xdr:rowOff>
    </xdr:to>
    <xdr:sp macro="" textlink="">
      <xdr:nvSpPr>
        <xdr:cNvPr id="141326" name="Rectangle 3">
          <a:extLst>
            <a:ext uri="{FF2B5EF4-FFF2-40B4-BE49-F238E27FC236}">
              <a16:creationId xmlns:a16="http://schemas.microsoft.com/office/drawing/2014/main" id="{00000000-0008-0000-0400-00000E280200}"/>
            </a:ext>
          </a:extLst>
        </xdr:cNvPr>
        <xdr:cNvSpPr>
          <a:spLocks noChangeArrowheads="1"/>
        </xdr:cNvSpPr>
      </xdr:nvSpPr>
      <xdr:spPr bwMode="auto">
        <a:xfrm>
          <a:off x="0" y="17602200"/>
          <a:ext cx="0" cy="18097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61</xdr:row>
      <xdr:rowOff>9525</xdr:rowOff>
    </xdr:from>
    <xdr:to>
      <xdr:col>0</xdr:col>
      <xdr:colOff>0</xdr:colOff>
      <xdr:row>62</xdr:row>
      <xdr:rowOff>0</xdr:rowOff>
    </xdr:to>
    <xdr:sp macro="" textlink="">
      <xdr:nvSpPr>
        <xdr:cNvPr id="141327" name="Rectangle 4">
          <a:extLst>
            <a:ext uri="{FF2B5EF4-FFF2-40B4-BE49-F238E27FC236}">
              <a16:creationId xmlns:a16="http://schemas.microsoft.com/office/drawing/2014/main" id="{00000000-0008-0000-0400-00000F280200}"/>
            </a:ext>
          </a:extLst>
        </xdr:cNvPr>
        <xdr:cNvSpPr>
          <a:spLocks noChangeArrowheads="1"/>
        </xdr:cNvSpPr>
      </xdr:nvSpPr>
      <xdr:spPr bwMode="auto">
        <a:xfrm>
          <a:off x="0" y="16773525"/>
          <a:ext cx="0" cy="31432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65</xdr:row>
      <xdr:rowOff>0</xdr:rowOff>
    </xdr:from>
    <xdr:to>
      <xdr:col>0</xdr:col>
      <xdr:colOff>0</xdr:colOff>
      <xdr:row>65</xdr:row>
      <xdr:rowOff>0</xdr:rowOff>
    </xdr:to>
    <xdr:sp macro="" textlink="">
      <xdr:nvSpPr>
        <xdr:cNvPr id="141328" name="Rectangle 5">
          <a:extLst>
            <a:ext uri="{FF2B5EF4-FFF2-40B4-BE49-F238E27FC236}">
              <a16:creationId xmlns:a16="http://schemas.microsoft.com/office/drawing/2014/main" id="{00000000-0008-0000-0400-000010280200}"/>
            </a:ext>
          </a:extLst>
        </xdr:cNvPr>
        <xdr:cNvSpPr>
          <a:spLocks noChangeArrowheads="1"/>
        </xdr:cNvSpPr>
      </xdr:nvSpPr>
      <xdr:spPr bwMode="auto">
        <a:xfrm>
          <a:off x="0" y="17783175"/>
          <a:ext cx="0" cy="0"/>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66</xdr:row>
      <xdr:rowOff>9525</xdr:rowOff>
    </xdr:from>
    <xdr:to>
      <xdr:col>0</xdr:col>
      <xdr:colOff>0</xdr:colOff>
      <xdr:row>67</xdr:row>
      <xdr:rowOff>0</xdr:rowOff>
    </xdr:to>
    <xdr:sp macro="" textlink="">
      <xdr:nvSpPr>
        <xdr:cNvPr id="141329" name="Rectangle 6">
          <a:extLst>
            <a:ext uri="{FF2B5EF4-FFF2-40B4-BE49-F238E27FC236}">
              <a16:creationId xmlns:a16="http://schemas.microsoft.com/office/drawing/2014/main" id="{00000000-0008-0000-0400-000011280200}"/>
            </a:ext>
          </a:extLst>
        </xdr:cNvPr>
        <xdr:cNvSpPr>
          <a:spLocks noChangeArrowheads="1"/>
        </xdr:cNvSpPr>
      </xdr:nvSpPr>
      <xdr:spPr bwMode="auto">
        <a:xfrm>
          <a:off x="0" y="18164175"/>
          <a:ext cx="0" cy="33337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60</xdr:row>
      <xdr:rowOff>9525</xdr:rowOff>
    </xdr:from>
    <xdr:to>
      <xdr:col>0</xdr:col>
      <xdr:colOff>0</xdr:colOff>
      <xdr:row>69</xdr:row>
      <xdr:rowOff>0</xdr:rowOff>
    </xdr:to>
    <xdr:sp macro="" textlink="">
      <xdr:nvSpPr>
        <xdr:cNvPr id="141330" name="Line 7">
          <a:extLst>
            <a:ext uri="{FF2B5EF4-FFF2-40B4-BE49-F238E27FC236}">
              <a16:creationId xmlns:a16="http://schemas.microsoft.com/office/drawing/2014/main" id="{00000000-0008-0000-0400-000012280200}"/>
            </a:ext>
          </a:extLst>
        </xdr:cNvPr>
        <xdr:cNvSpPr>
          <a:spLocks noChangeShapeType="1"/>
        </xdr:cNvSpPr>
      </xdr:nvSpPr>
      <xdr:spPr bwMode="auto">
        <a:xfrm>
          <a:off x="0" y="16449675"/>
          <a:ext cx="0" cy="2743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31" name="Line 8">
          <a:extLst>
            <a:ext uri="{FF2B5EF4-FFF2-40B4-BE49-F238E27FC236}">
              <a16:creationId xmlns:a16="http://schemas.microsoft.com/office/drawing/2014/main" id="{00000000-0008-0000-0400-000013280200}"/>
            </a:ext>
          </a:extLst>
        </xdr:cNvPr>
        <xdr:cNvSpPr>
          <a:spLocks noChangeShapeType="1"/>
        </xdr:cNvSpPr>
      </xdr:nvSpPr>
      <xdr:spPr bwMode="auto">
        <a:xfrm>
          <a:off x="0" y="16449675"/>
          <a:ext cx="0" cy="2743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32" name="Line 9">
          <a:extLst>
            <a:ext uri="{FF2B5EF4-FFF2-40B4-BE49-F238E27FC236}">
              <a16:creationId xmlns:a16="http://schemas.microsoft.com/office/drawing/2014/main" id="{00000000-0008-0000-0400-000014280200}"/>
            </a:ext>
          </a:extLst>
        </xdr:cNvPr>
        <xdr:cNvSpPr>
          <a:spLocks noChangeShapeType="1"/>
        </xdr:cNvSpPr>
      </xdr:nvSpPr>
      <xdr:spPr bwMode="auto">
        <a:xfrm>
          <a:off x="0" y="16449675"/>
          <a:ext cx="0" cy="2743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33" name="Line 10">
          <a:extLst>
            <a:ext uri="{FF2B5EF4-FFF2-40B4-BE49-F238E27FC236}">
              <a16:creationId xmlns:a16="http://schemas.microsoft.com/office/drawing/2014/main" id="{00000000-0008-0000-0400-000015280200}"/>
            </a:ext>
          </a:extLst>
        </xdr:cNvPr>
        <xdr:cNvSpPr>
          <a:spLocks noChangeShapeType="1"/>
        </xdr:cNvSpPr>
      </xdr:nvSpPr>
      <xdr:spPr bwMode="auto">
        <a:xfrm>
          <a:off x="0" y="16449675"/>
          <a:ext cx="0" cy="2743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34" name="Line 11">
          <a:extLst>
            <a:ext uri="{FF2B5EF4-FFF2-40B4-BE49-F238E27FC236}">
              <a16:creationId xmlns:a16="http://schemas.microsoft.com/office/drawing/2014/main" id="{00000000-0008-0000-0400-000016280200}"/>
            </a:ext>
          </a:extLst>
        </xdr:cNvPr>
        <xdr:cNvSpPr>
          <a:spLocks noChangeShapeType="1"/>
        </xdr:cNvSpPr>
      </xdr:nvSpPr>
      <xdr:spPr bwMode="auto">
        <a:xfrm>
          <a:off x="0" y="16449675"/>
          <a:ext cx="0" cy="2743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0</xdr:rowOff>
    </xdr:from>
    <xdr:to>
      <xdr:col>0</xdr:col>
      <xdr:colOff>0</xdr:colOff>
      <xdr:row>69</xdr:row>
      <xdr:rowOff>0</xdr:rowOff>
    </xdr:to>
    <xdr:sp macro="" textlink="">
      <xdr:nvSpPr>
        <xdr:cNvPr id="141335" name="Line 12">
          <a:extLst>
            <a:ext uri="{FF2B5EF4-FFF2-40B4-BE49-F238E27FC236}">
              <a16:creationId xmlns:a16="http://schemas.microsoft.com/office/drawing/2014/main" id="{00000000-0008-0000-0400-000017280200}"/>
            </a:ext>
          </a:extLst>
        </xdr:cNvPr>
        <xdr:cNvSpPr>
          <a:spLocks noChangeShapeType="1"/>
        </xdr:cNvSpPr>
      </xdr:nvSpPr>
      <xdr:spPr bwMode="auto">
        <a:xfrm>
          <a:off x="0" y="16440150"/>
          <a:ext cx="0" cy="2752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36" name="Line 13">
          <a:extLst>
            <a:ext uri="{FF2B5EF4-FFF2-40B4-BE49-F238E27FC236}">
              <a16:creationId xmlns:a16="http://schemas.microsoft.com/office/drawing/2014/main" id="{00000000-0008-0000-0400-000018280200}"/>
            </a:ext>
          </a:extLst>
        </xdr:cNvPr>
        <xdr:cNvSpPr>
          <a:spLocks noChangeShapeType="1"/>
        </xdr:cNvSpPr>
      </xdr:nvSpPr>
      <xdr:spPr bwMode="auto">
        <a:xfrm>
          <a:off x="0" y="16449675"/>
          <a:ext cx="0" cy="2743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37" name="Line 14">
          <a:extLst>
            <a:ext uri="{FF2B5EF4-FFF2-40B4-BE49-F238E27FC236}">
              <a16:creationId xmlns:a16="http://schemas.microsoft.com/office/drawing/2014/main" id="{00000000-0008-0000-0400-000019280200}"/>
            </a:ext>
          </a:extLst>
        </xdr:cNvPr>
        <xdr:cNvSpPr>
          <a:spLocks noChangeShapeType="1"/>
        </xdr:cNvSpPr>
      </xdr:nvSpPr>
      <xdr:spPr bwMode="auto">
        <a:xfrm>
          <a:off x="0" y="16449675"/>
          <a:ext cx="0" cy="2743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38" name="Line 15">
          <a:extLst>
            <a:ext uri="{FF2B5EF4-FFF2-40B4-BE49-F238E27FC236}">
              <a16:creationId xmlns:a16="http://schemas.microsoft.com/office/drawing/2014/main" id="{00000000-0008-0000-0400-00001A280200}"/>
            </a:ext>
          </a:extLst>
        </xdr:cNvPr>
        <xdr:cNvSpPr>
          <a:spLocks noChangeShapeType="1"/>
        </xdr:cNvSpPr>
      </xdr:nvSpPr>
      <xdr:spPr bwMode="auto">
        <a:xfrm>
          <a:off x="0" y="16449675"/>
          <a:ext cx="0" cy="2743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39" name="Line 16">
          <a:extLst>
            <a:ext uri="{FF2B5EF4-FFF2-40B4-BE49-F238E27FC236}">
              <a16:creationId xmlns:a16="http://schemas.microsoft.com/office/drawing/2014/main" id="{00000000-0008-0000-0400-00001B280200}"/>
            </a:ext>
          </a:extLst>
        </xdr:cNvPr>
        <xdr:cNvSpPr>
          <a:spLocks noChangeShapeType="1"/>
        </xdr:cNvSpPr>
      </xdr:nvSpPr>
      <xdr:spPr bwMode="auto">
        <a:xfrm>
          <a:off x="0" y="16449675"/>
          <a:ext cx="0" cy="27432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40" name="Line 17">
          <a:extLst>
            <a:ext uri="{FF2B5EF4-FFF2-40B4-BE49-F238E27FC236}">
              <a16:creationId xmlns:a16="http://schemas.microsoft.com/office/drawing/2014/main" id="{00000000-0008-0000-0400-00001C280200}"/>
            </a:ext>
          </a:extLst>
        </xdr:cNvPr>
        <xdr:cNvSpPr>
          <a:spLocks noChangeShapeType="1"/>
        </xdr:cNvSpPr>
      </xdr:nvSpPr>
      <xdr:spPr bwMode="auto">
        <a:xfrm>
          <a:off x="0" y="16449675"/>
          <a:ext cx="0" cy="27432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41" name="Line 18">
          <a:extLst>
            <a:ext uri="{FF2B5EF4-FFF2-40B4-BE49-F238E27FC236}">
              <a16:creationId xmlns:a16="http://schemas.microsoft.com/office/drawing/2014/main" id="{00000000-0008-0000-0400-00001D280200}"/>
            </a:ext>
          </a:extLst>
        </xdr:cNvPr>
        <xdr:cNvSpPr>
          <a:spLocks noChangeShapeType="1"/>
        </xdr:cNvSpPr>
      </xdr:nvSpPr>
      <xdr:spPr bwMode="auto">
        <a:xfrm>
          <a:off x="0" y="16449675"/>
          <a:ext cx="0" cy="27432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42" name="Line 19">
          <a:extLst>
            <a:ext uri="{FF2B5EF4-FFF2-40B4-BE49-F238E27FC236}">
              <a16:creationId xmlns:a16="http://schemas.microsoft.com/office/drawing/2014/main" id="{00000000-0008-0000-0400-00001E280200}"/>
            </a:ext>
          </a:extLst>
        </xdr:cNvPr>
        <xdr:cNvSpPr>
          <a:spLocks noChangeShapeType="1"/>
        </xdr:cNvSpPr>
      </xdr:nvSpPr>
      <xdr:spPr bwMode="auto">
        <a:xfrm>
          <a:off x="0" y="16449675"/>
          <a:ext cx="0" cy="27432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43" name="Line 20">
          <a:extLst>
            <a:ext uri="{FF2B5EF4-FFF2-40B4-BE49-F238E27FC236}">
              <a16:creationId xmlns:a16="http://schemas.microsoft.com/office/drawing/2014/main" id="{00000000-0008-0000-0400-00001F280200}"/>
            </a:ext>
          </a:extLst>
        </xdr:cNvPr>
        <xdr:cNvSpPr>
          <a:spLocks noChangeShapeType="1"/>
        </xdr:cNvSpPr>
      </xdr:nvSpPr>
      <xdr:spPr bwMode="auto">
        <a:xfrm>
          <a:off x="0" y="16449675"/>
          <a:ext cx="0" cy="27432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0</xdr:rowOff>
    </xdr:from>
    <xdr:to>
      <xdr:col>0</xdr:col>
      <xdr:colOff>0</xdr:colOff>
      <xdr:row>69</xdr:row>
      <xdr:rowOff>0</xdr:rowOff>
    </xdr:to>
    <xdr:sp macro="" textlink="">
      <xdr:nvSpPr>
        <xdr:cNvPr id="141344" name="Line 21">
          <a:extLst>
            <a:ext uri="{FF2B5EF4-FFF2-40B4-BE49-F238E27FC236}">
              <a16:creationId xmlns:a16="http://schemas.microsoft.com/office/drawing/2014/main" id="{00000000-0008-0000-0400-000020280200}"/>
            </a:ext>
          </a:extLst>
        </xdr:cNvPr>
        <xdr:cNvSpPr>
          <a:spLocks noChangeShapeType="1"/>
        </xdr:cNvSpPr>
      </xdr:nvSpPr>
      <xdr:spPr bwMode="auto">
        <a:xfrm>
          <a:off x="0" y="16440150"/>
          <a:ext cx="0" cy="27527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45" name="Line 22">
          <a:extLst>
            <a:ext uri="{FF2B5EF4-FFF2-40B4-BE49-F238E27FC236}">
              <a16:creationId xmlns:a16="http://schemas.microsoft.com/office/drawing/2014/main" id="{00000000-0008-0000-0400-000021280200}"/>
            </a:ext>
          </a:extLst>
        </xdr:cNvPr>
        <xdr:cNvSpPr>
          <a:spLocks noChangeShapeType="1"/>
        </xdr:cNvSpPr>
      </xdr:nvSpPr>
      <xdr:spPr bwMode="auto">
        <a:xfrm>
          <a:off x="0" y="16449675"/>
          <a:ext cx="0" cy="27432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46" name="Line 23">
          <a:extLst>
            <a:ext uri="{FF2B5EF4-FFF2-40B4-BE49-F238E27FC236}">
              <a16:creationId xmlns:a16="http://schemas.microsoft.com/office/drawing/2014/main" id="{00000000-0008-0000-0400-000022280200}"/>
            </a:ext>
          </a:extLst>
        </xdr:cNvPr>
        <xdr:cNvSpPr>
          <a:spLocks noChangeShapeType="1"/>
        </xdr:cNvSpPr>
      </xdr:nvSpPr>
      <xdr:spPr bwMode="auto">
        <a:xfrm>
          <a:off x="0" y="16449675"/>
          <a:ext cx="0" cy="27432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9525</xdr:rowOff>
    </xdr:from>
    <xdr:to>
      <xdr:col>0</xdr:col>
      <xdr:colOff>0</xdr:colOff>
      <xdr:row>69</xdr:row>
      <xdr:rowOff>0</xdr:rowOff>
    </xdr:to>
    <xdr:sp macro="" textlink="">
      <xdr:nvSpPr>
        <xdr:cNvPr id="141347" name="Line 24">
          <a:extLst>
            <a:ext uri="{FF2B5EF4-FFF2-40B4-BE49-F238E27FC236}">
              <a16:creationId xmlns:a16="http://schemas.microsoft.com/office/drawing/2014/main" id="{00000000-0008-0000-0400-000023280200}"/>
            </a:ext>
          </a:extLst>
        </xdr:cNvPr>
        <xdr:cNvSpPr>
          <a:spLocks noChangeShapeType="1"/>
        </xdr:cNvSpPr>
      </xdr:nvSpPr>
      <xdr:spPr bwMode="auto">
        <a:xfrm>
          <a:off x="0" y="16449675"/>
          <a:ext cx="0" cy="27432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11</xdr:col>
      <xdr:colOff>725177</xdr:colOff>
      <xdr:row>1</xdr:row>
      <xdr:rowOff>34592</xdr:rowOff>
    </xdr:from>
    <xdr:to>
      <xdr:col>12</xdr:col>
      <xdr:colOff>488782</xdr:colOff>
      <xdr:row>3</xdr:row>
      <xdr:rowOff>314325</xdr:rowOff>
    </xdr:to>
    <xdr:pic>
      <xdr:nvPicPr>
        <xdr:cNvPr id="141362" name="Imagen 40">
          <a:extLst>
            <a:ext uri="{FF2B5EF4-FFF2-40B4-BE49-F238E27FC236}">
              <a16:creationId xmlns:a16="http://schemas.microsoft.com/office/drawing/2014/main" id="{00000000-0008-0000-0400-0000322802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091" t="8478" r="47693" b="48548"/>
        <a:stretch/>
      </xdr:blipFill>
      <xdr:spPr bwMode="auto">
        <a:xfrm>
          <a:off x="8535677" y="768017"/>
          <a:ext cx="716105" cy="660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33</xdr:row>
      <xdr:rowOff>0</xdr:rowOff>
    </xdr:from>
    <xdr:to>
      <xdr:col>13</xdr:col>
      <xdr:colOff>0</xdr:colOff>
      <xdr:row>33</xdr:row>
      <xdr:rowOff>0</xdr:rowOff>
    </xdr:to>
    <xdr:sp macro="" textlink="">
      <xdr:nvSpPr>
        <xdr:cNvPr id="2" name="Line 11">
          <a:extLst>
            <a:ext uri="{FF2B5EF4-FFF2-40B4-BE49-F238E27FC236}">
              <a16:creationId xmlns:a16="http://schemas.microsoft.com/office/drawing/2014/main" id="{7ABBDA80-E9C5-4450-8471-646E41518E07}"/>
            </a:ext>
          </a:extLst>
        </xdr:cNvPr>
        <xdr:cNvSpPr>
          <a:spLocks noChangeShapeType="1"/>
        </xdr:cNvSpPr>
      </xdr:nvSpPr>
      <xdr:spPr bwMode="auto">
        <a:xfrm>
          <a:off x="87630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 name="Line 14">
          <a:extLst>
            <a:ext uri="{FF2B5EF4-FFF2-40B4-BE49-F238E27FC236}">
              <a16:creationId xmlns:a16="http://schemas.microsoft.com/office/drawing/2014/main" id="{0B7364E5-7719-4C25-AEAA-36ADBB5CAE3D}"/>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5" name="Line 15">
          <a:extLst>
            <a:ext uri="{FF2B5EF4-FFF2-40B4-BE49-F238E27FC236}">
              <a16:creationId xmlns:a16="http://schemas.microsoft.com/office/drawing/2014/main" id="{201D9B45-5B64-49D7-BFDC-1973D0F65B4F}"/>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6" name="Line 16">
          <a:extLst>
            <a:ext uri="{FF2B5EF4-FFF2-40B4-BE49-F238E27FC236}">
              <a16:creationId xmlns:a16="http://schemas.microsoft.com/office/drawing/2014/main" id="{46689C73-00B9-437B-AE7B-7E0BE68126FA}"/>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7" name="Line 17">
          <a:extLst>
            <a:ext uri="{FF2B5EF4-FFF2-40B4-BE49-F238E27FC236}">
              <a16:creationId xmlns:a16="http://schemas.microsoft.com/office/drawing/2014/main" id="{1F256870-8B36-4100-9122-EF781F4DC6BF}"/>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8" name="Line 18">
          <a:extLst>
            <a:ext uri="{FF2B5EF4-FFF2-40B4-BE49-F238E27FC236}">
              <a16:creationId xmlns:a16="http://schemas.microsoft.com/office/drawing/2014/main" id="{A4667244-56C9-455C-A78B-29C0ACEF7290}"/>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9" name="Line 19">
          <a:extLst>
            <a:ext uri="{FF2B5EF4-FFF2-40B4-BE49-F238E27FC236}">
              <a16:creationId xmlns:a16="http://schemas.microsoft.com/office/drawing/2014/main" id="{6DA0D131-C705-4E98-BB96-03CF90C6E49D}"/>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0" name="Line 20">
          <a:extLst>
            <a:ext uri="{FF2B5EF4-FFF2-40B4-BE49-F238E27FC236}">
              <a16:creationId xmlns:a16="http://schemas.microsoft.com/office/drawing/2014/main" id="{1591AFAE-F737-4882-9C46-78BEFE5CC3F7}"/>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1" name="Line 21">
          <a:extLst>
            <a:ext uri="{FF2B5EF4-FFF2-40B4-BE49-F238E27FC236}">
              <a16:creationId xmlns:a16="http://schemas.microsoft.com/office/drawing/2014/main" id="{18544500-D287-4FBE-B1ED-A1C2BDECB65D}"/>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0</xdr:colOff>
      <xdr:row>33</xdr:row>
      <xdr:rowOff>0</xdr:rowOff>
    </xdr:to>
    <xdr:sp macro="" textlink="">
      <xdr:nvSpPr>
        <xdr:cNvPr id="16" name="Line 11">
          <a:extLst>
            <a:ext uri="{FF2B5EF4-FFF2-40B4-BE49-F238E27FC236}">
              <a16:creationId xmlns:a16="http://schemas.microsoft.com/office/drawing/2014/main" id="{F1B381E1-4E56-4006-8537-03A45B6F3B31}"/>
            </a:ext>
          </a:extLst>
        </xdr:cNvPr>
        <xdr:cNvSpPr>
          <a:spLocks noChangeShapeType="1"/>
        </xdr:cNvSpPr>
      </xdr:nvSpPr>
      <xdr:spPr bwMode="auto">
        <a:xfrm>
          <a:off x="87630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8" name="Line 14">
          <a:extLst>
            <a:ext uri="{FF2B5EF4-FFF2-40B4-BE49-F238E27FC236}">
              <a16:creationId xmlns:a16="http://schemas.microsoft.com/office/drawing/2014/main" id="{48A617F9-E8B8-447E-8E49-39041982117D}"/>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9" name="Line 15">
          <a:extLst>
            <a:ext uri="{FF2B5EF4-FFF2-40B4-BE49-F238E27FC236}">
              <a16:creationId xmlns:a16="http://schemas.microsoft.com/office/drawing/2014/main" id="{917FCEEE-0662-45DD-991B-ADE26ABE3619}"/>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20" name="Line 16">
          <a:extLst>
            <a:ext uri="{FF2B5EF4-FFF2-40B4-BE49-F238E27FC236}">
              <a16:creationId xmlns:a16="http://schemas.microsoft.com/office/drawing/2014/main" id="{11140691-527A-4AF8-B0CC-F1B4D1C8A4CA}"/>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21" name="Line 17">
          <a:extLst>
            <a:ext uri="{FF2B5EF4-FFF2-40B4-BE49-F238E27FC236}">
              <a16:creationId xmlns:a16="http://schemas.microsoft.com/office/drawing/2014/main" id="{DD0E863C-C10F-46DB-A4D7-69C90385BCDC}"/>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22" name="Line 18">
          <a:extLst>
            <a:ext uri="{FF2B5EF4-FFF2-40B4-BE49-F238E27FC236}">
              <a16:creationId xmlns:a16="http://schemas.microsoft.com/office/drawing/2014/main" id="{5C857019-F948-4946-B316-10AFC1A7B3EC}"/>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23" name="Line 19">
          <a:extLst>
            <a:ext uri="{FF2B5EF4-FFF2-40B4-BE49-F238E27FC236}">
              <a16:creationId xmlns:a16="http://schemas.microsoft.com/office/drawing/2014/main" id="{74321B2F-6BFD-4F52-BA9F-9C56054F8CE7}"/>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24" name="Line 20">
          <a:extLst>
            <a:ext uri="{FF2B5EF4-FFF2-40B4-BE49-F238E27FC236}">
              <a16:creationId xmlns:a16="http://schemas.microsoft.com/office/drawing/2014/main" id="{43247842-DF98-4EEE-8721-E04D41747847}"/>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25" name="Line 21">
          <a:extLst>
            <a:ext uri="{FF2B5EF4-FFF2-40B4-BE49-F238E27FC236}">
              <a16:creationId xmlns:a16="http://schemas.microsoft.com/office/drawing/2014/main" id="{BAD296A0-9A71-4D58-A294-965908A67BED}"/>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285750</xdr:colOff>
      <xdr:row>0</xdr:row>
      <xdr:rowOff>1</xdr:rowOff>
    </xdr:from>
    <xdr:to>
      <xdr:col>13</xdr:col>
      <xdr:colOff>30581</xdr:colOff>
      <xdr:row>1</xdr:row>
      <xdr:rowOff>19051</xdr:rowOff>
    </xdr:to>
    <xdr:pic>
      <xdr:nvPicPr>
        <xdr:cNvPr id="28" name="Imagen 1">
          <a:extLst>
            <a:ext uri="{FF2B5EF4-FFF2-40B4-BE49-F238E27FC236}">
              <a16:creationId xmlns:a16="http://schemas.microsoft.com/office/drawing/2014/main" id="{F2D3B691-00E7-4218-A337-462D0F4D1B37}"/>
            </a:ext>
          </a:extLst>
        </xdr:cNvPr>
        <xdr:cNvPicPr>
          <a:picLocks noChangeAspect="1"/>
        </xdr:cNvPicPr>
      </xdr:nvPicPr>
      <xdr:blipFill rotWithShape="1">
        <a:blip xmlns:r="http://schemas.openxmlformats.org/officeDocument/2006/relationships" r:embed="rId2" cstate="print">
          <a:lum bright="70000" contrast="-70000"/>
          <a:extLst>
            <a:ext uri="{28A0092B-C50C-407E-A947-70E740481C1C}">
              <a14:useLocalDpi xmlns:a14="http://schemas.microsoft.com/office/drawing/2010/main" val="0"/>
            </a:ext>
          </a:extLst>
        </a:blip>
        <a:srcRect t="43275" r="51332" b="44317"/>
        <a:stretch/>
      </xdr:blipFill>
      <xdr:spPr bwMode="auto">
        <a:xfrm>
          <a:off x="6715125" y="1"/>
          <a:ext cx="2621381"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1</xdr:col>
      <xdr:colOff>266700</xdr:colOff>
      <xdr:row>0</xdr:row>
      <xdr:rowOff>434871</xdr:rowOff>
    </xdr:to>
    <xdr:pic>
      <xdr:nvPicPr>
        <xdr:cNvPr id="3" name="Picture 18" descr="Ocesa LINQ | Our Work | Lumston">
          <a:extLst>
            <a:ext uri="{FF2B5EF4-FFF2-40B4-BE49-F238E27FC236}">
              <a16:creationId xmlns:a16="http://schemas.microsoft.com/office/drawing/2014/main" id="{EB91A6BB-2EA6-4B71-9ECE-B8A4F6227D1E}"/>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66675"/>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0</xdr:colOff>
      <xdr:row>33</xdr:row>
      <xdr:rowOff>0</xdr:rowOff>
    </xdr:from>
    <xdr:to>
      <xdr:col>11</xdr:col>
      <xdr:colOff>742950</xdr:colOff>
      <xdr:row>33</xdr:row>
      <xdr:rowOff>0</xdr:rowOff>
    </xdr:to>
    <xdr:sp macro="" textlink="">
      <xdr:nvSpPr>
        <xdr:cNvPr id="12" name="Line 11">
          <a:extLst>
            <a:ext uri="{FF2B5EF4-FFF2-40B4-BE49-F238E27FC236}">
              <a16:creationId xmlns:a16="http://schemas.microsoft.com/office/drawing/2014/main" id="{53033AFC-2725-427C-A7BD-9C516B50B5D7}"/>
            </a:ext>
          </a:extLst>
        </xdr:cNvPr>
        <xdr:cNvSpPr>
          <a:spLocks noChangeShapeType="1"/>
        </xdr:cNvSpPr>
      </xdr:nvSpPr>
      <xdr:spPr bwMode="auto">
        <a:xfrm>
          <a:off x="7810500" y="6696075"/>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3" name="Line 14">
          <a:extLst>
            <a:ext uri="{FF2B5EF4-FFF2-40B4-BE49-F238E27FC236}">
              <a16:creationId xmlns:a16="http://schemas.microsoft.com/office/drawing/2014/main" id="{86A9D019-448C-4367-8956-21B697B81776}"/>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4" name="Line 15">
          <a:extLst>
            <a:ext uri="{FF2B5EF4-FFF2-40B4-BE49-F238E27FC236}">
              <a16:creationId xmlns:a16="http://schemas.microsoft.com/office/drawing/2014/main" id="{8FC4F41A-9867-4FF4-9210-9E0CF4A963A5}"/>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5" name="Line 16">
          <a:extLst>
            <a:ext uri="{FF2B5EF4-FFF2-40B4-BE49-F238E27FC236}">
              <a16:creationId xmlns:a16="http://schemas.microsoft.com/office/drawing/2014/main" id="{9CE4A1F7-01C0-4399-98BB-FB7CC7311DC3}"/>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7" name="Line 17">
          <a:extLst>
            <a:ext uri="{FF2B5EF4-FFF2-40B4-BE49-F238E27FC236}">
              <a16:creationId xmlns:a16="http://schemas.microsoft.com/office/drawing/2014/main" id="{CD0C845C-2486-4D0D-B182-2E175CFCBE42}"/>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27" name="Line 18">
          <a:extLst>
            <a:ext uri="{FF2B5EF4-FFF2-40B4-BE49-F238E27FC236}">
              <a16:creationId xmlns:a16="http://schemas.microsoft.com/office/drawing/2014/main" id="{FF78E5C2-6F36-4F1F-870D-EAA3BD07AE79}"/>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30" name="Line 19">
          <a:extLst>
            <a:ext uri="{FF2B5EF4-FFF2-40B4-BE49-F238E27FC236}">
              <a16:creationId xmlns:a16="http://schemas.microsoft.com/office/drawing/2014/main" id="{EE6E75BD-9D6C-44F8-B3A8-2F4176937609}"/>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31" name="Line 20">
          <a:extLst>
            <a:ext uri="{FF2B5EF4-FFF2-40B4-BE49-F238E27FC236}">
              <a16:creationId xmlns:a16="http://schemas.microsoft.com/office/drawing/2014/main" id="{38154DB3-4BBF-41F9-827D-01633AE4621D}"/>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32" name="Line 21">
          <a:extLst>
            <a:ext uri="{FF2B5EF4-FFF2-40B4-BE49-F238E27FC236}">
              <a16:creationId xmlns:a16="http://schemas.microsoft.com/office/drawing/2014/main" id="{6D5E3C33-30E1-409F-A177-013562A9E4D3}"/>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1</xdr:row>
      <xdr:rowOff>0</xdr:rowOff>
    </xdr:from>
    <xdr:to>
      <xdr:col>2</xdr:col>
      <xdr:colOff>152399</xdr:colOff>
      <xdr:row>3</xdr:row>
      <xdr:rowOff>141812</xdr:rowOff>
    </xdr:to>
    <xdr:pic>
      <xdr:nvPicPr>
        <xdr:cNvPr id="29" name="Imagen 28">
          <a:extLst>
            <a:ext uri="{FF2B5EF4-FFF2-40B4-BE49-F238E27FC236}">
              <a16:creationId xmlns:a16="http://schemas.microsoft.com/office/drawing/2014/main" id="{6E8ED1CD-A2ED-4227-A623-82901FE1AD9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476250"/>
          <a:ext cx="1533524" cy="522812"/>
        </a:xfrm>
        <a:prstGeom prst="rect">
          <a:avLst/>
        </a:prstGeom>
      </xdr:spPr>
    </xdr:pic>
    <xdr:clientData/>
  </xdr:twoCellAnchor>
  <xdr:twoCellAnchor editAs="oneCell">
    <xdr:from>
      <xdr:col>10</xdr:col>
      <xdr:colOff>69850</xdr:colOff>
      <xdr:row>1</xdr:row>
      <xdr:rowOff>76200</xdr:rowOff>
    </xdr:from>
    <xdr:to>
      <xdr:col>11</xdr:col>
      <xdr:colOff>19050</xdr:colOff>
      <xdr:row>3</xdr:row>
      <xdr:rowOff>83457</xdr:rowOff>
    </xdr:to>
    <xdr:pic>
      <xdr:nvPicPr>
        <xdr:cNvPr id="26" name="Imagen 25">
          <a:extLst>
            <a:ext uri="{FF2B5EF4-FFF2-40B4-BE49-F238E27FC236}">
              <a16:creationId xmlns:a16="http://schemas.microsoft.com/office/drawing/2014/main" id="{A831CEE0-73F4-49E8-B04E-AE735304674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562850" y="552450"/>
          <a:ext cx="679450" cy="3882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33</xdr:row>
      <xdr:rowOff>0</xdr:rowOff>
    </xdr:from>
    <xdr:to>
      <xdr:col>13</xdr:col>
      <xdr:colOff>0</xdr:colOff>
      <xdr:row>33</xdr:row>
      <xdr:rowOff>0</xdr:rowOff>
    </xdr:to>
    <xdr:sp macro="" textlink="">
      <xdr:nvSpPr>
        <xdr:cNvPr id="2" name="Line 11">
          <a:extLst>
            <a:ext uri="{FF2B5EF4-FFF2-40B4-BE49-F238E27FC236}">
              <a16:creationId xmlns:a16="http://schemas.microsoft.com/office/drawing/2014/main" id="{AAE8D6E0-A643-4AF0-9B57-1BD123BD2B01}"/>
            </a:ext>
          </a:extLst>
        </xdr:cNvPr>
        <xdr:cNvSpPr>
          <a:spLocks noChangeShapeType="1"/>
        </xdr:cNvSpPr>
      </xdr:nvSpPr>
      <xdr:spPr bwMode="auto">
        <a:xfrm>
          <a:off x="927735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3" name="Line 14">
          <a:extLst>
            <a:ext uri="{FF2B5EF4-FFF2-40B4-BE49-F238E27FC236}">
              <a16:creationId xmlns:a16="http://schemas.microsoft.com/office/drawing/2014/main" id="{031C6542-F42E-4DB7-A3C3-98FAB42765BB}"/>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 name="Line 15">
          <a:extLst>
            <a:ext uri="{FF2B5EF4-FFF2-40B4-BE49-F238E27FC236}">
              <a16:creationId xmlns:a16="http://schemas.microsoft.com/office/drawing/2014/main" id="{13C1650A-29AF-4612-A05B-A744DB8EEE91}"/>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5" name="Line 16">
          <a:extLst>
            <a:ext uri="{FF2B5EF4-FFF2-40B4-BE49-F238E27FC236}">
              <a16:creationId xmlns:a16="http://schemas.microsoft.com/office/drawing/2014/main" id="{D5C768BB-AA01-47D7-B834-558D67E7CDA4}"/>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6" name="Line 17">
          <a:extLst>
            <a:ext uri="{FF2B5EF4-FFF2-40B4-BE49-F238E27FC236}">
              <a16:creationId xmlns:a16="http://schemas.microsoft.com/office/drawing/2014/main" id="{3082B812-4C6C-4A23-9F7A-D812FA4401F4}"/>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7" name="Line 18">
          <a:extLst>
            <a:ext uri="{FF2B5EF4-FFF2-40B4-BE49-F238E27FC236}">
              <a16:creationId xmlns:a16="http://schemas.microsoft.com/office/drawing/2014/main" id="{92123BAA-3571-420D-A5B1-9F7BF1807D6C}"/>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8" name="Line 19">
          <a:extLst>
            <a:ext uri="{FF2B5EF4-FFF2-40B4-BE49-F238E27FC236}">
              <a16:creationId xmlns:a16="http://schemas.microsoft.com/office/drawing/2014/main" id="{F0BD37CB-36C6-4602-A084-400C9D7D8749}"/>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9" name="Line 20">
          <a:extLst>
            <a:ext uri="{FF2B5EF4-FFF2-40B4-BE49-F238E27FC236}">
              <a16:creationId xmlns:a16="http://schemas.microsoft.com/office/drawing/2014/main" id="{8E0AF767-55E2-461F-96C8-5E85E8640246}"/>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0" name="Line 21">
          <a:extLst>
            <a:ext uri="{FF2B5EF4-FFF2-40B4-BE49-F238E27FC236}">
              <a16:creationId xmlns:a16="http://schemas.microsoft.com/office/drawing/2014/main" id="{5E6C28AE-5B84-440E-80C7-9EF6AC467866}"/>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0</xdr:colOff>
      <xdr:row>33</xdr:row>
      <xdr:rowOff>0</xdr:rowOff>
    </xdr:to>
    <xdr:sp macro="" textlink="">
      <xdr:nvSpPr>
        <xdr:cNvPr id="11" name="Line 11">
          <a:extLst>
            <a:ext uri="{FF2B5EF4-FFF2-40B4-BE49-F238E27FC236}">
              <a16:creationId xmlns:a16="http://schemas.microsoft.com/office/drawing/2014/main" id="{DDAF3E5B-7A21-476A-93AF-1F42020AD1EA}"/>
            </a:ext>
          </a:extLst>
        </xdr:cNvPr>
        <xdr:cNvSpPr>
          <a:spLocks noChangeShapeType="1"/>
        </xdr:cNvSpPr>
      </xdr:nvSpPr>
      <xdr:spPr bwMode="auto">
        <a:xfrm>
          <a:off x="87630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2" name="Line 14">
          <a:extLst>
            <a:ext uri="{FF2B5EF4-FFF2-40B4-BE49-F238E27FC236}">
              <a16:creationId xmlns:a16="http://schemas.microsoft.com/office/drawing/2014/main" id="{B9336278-3F3B-428C-8F3F-3F6AE7E1EC3E}"/>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3" name="Line 15">
          <a:extLst>
            <a:ext uri="{FF2B5EF4-FFF2-40B4-BE49-F238E27FC236}">
              <a16:creationId xmlns:a16="http://schemas.microsoft.com/office/drawing/2014/main" id="{515035B6-5DA8-4A65-85D3-DFE18BADC45E}"/>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4" name="Line 16">
          <a:extLst>
            <a:ext uri="{FF2B5EF4-FFF2-40B4-BE49-F238E27FC236}">
              <a16:creationId xmlns:a16="http://schemas.microsoft.com/office/drawing/2014/main" id="{07F0858D-E65F-4C22-AB18-44A347A8F3EB}"/>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5" name="Line 17">
          <a:extLst>
            <a:ext uri="{FF2B5EF4-FFF2-40B4-BE49-F238E27FC236}">
              <a16:creationId xmlns:a16="http://schemas.microsoft.com/office/drawing/2014/main" id="{417C5145-931D-4A65-BB6E-38DA838063A2}"/>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6" name="Line 18">
          <a:extLst>
            <a:ext uri="{FF2B5EF4-FFF2-40B4-BE49-F238E27FC236}">
              <a16:creationId xmlns:a16="http://schemas.microsoft.com/office/drawing/2014/main" id="{4FC976D6-D02F-4B30-B6DF-5CBBA3E09BE4}"/>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7" name="Line 19">
          <a:extLst>
            <a:ext uri="{FF2B5EF4-FFF2-40B4-BE49-F238E27FC236}">
              <a16:creationId xmlns:a16="http://schemas.microsoft.com/office/drawing/2014/main" id="{AA7C51B1-C508-4A30-A13C-572091C6455D}"/>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8" name="Line 20">
          <a:extLst>
            <a:ext uri="{FF2B5EF4-FFF2-40B4-BE49-F238E27FC236}">
              <a16:creationId xmlns:a16="http://schemas.microsoft.com/office/drawing/2014/main" id="{7570E0A7-8FD5-4531-BDDD-97B43AFCB7AA}"/>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9" name="Line 21">
          <a:extLst>
            <a:ext uri="{FF2B5EF4-FFF2-40B4-BE49-F238E27FC236}">
              <a16:creationId xmlns:a16="http://schemas.microsoft.com/office/drawing/2014/main" id="{2E0692AB-D050-4F8E-A5A3-3572BC7BBC08}"/>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180975</xdr:colOff>
      <xdr:row>0</xdr:row>
      <xdr:rowOff>0</xdr:rowOff>
    </xdr:from>
    <xdr:to>
      <xdr:col>12</xdr:col>
      <xdr:colOff>325856</xdr:colOff>
      <xdr:row>1</xdr:row>
      <xdr:rowOff>98968</xdr:rowOff>
    </xdr:to>
    <xdr:pic>
      <xdr:nvPicPr>
        <xdr:cNvPr id="25" name="Imagen 1">
          <a:extLst>
            <a:ext uri="{FF2B5EF4-FFF2-40B4-BE49-F238E27FC236}">
              <a16:creationId xmlns:a16="http://schemas.microsoft.com/office/drawing/2014/main" id="{EE048AF5-7E90-4010-B919-57662CA804E7}"/>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646747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342900</xdr:colOff>
      <xdr:row>0</xdr:row>
      <xdr:rowOff>520596</xdr:rowOff>
    </xdr:to>
    <xdr:pic>
      <xdr:nvPicPr>
        <xdr:cNvPr id="28" name="Picture 18" descr="Ocesa LINQ | Our Work | Lumston">
          <a:extLst>
            <a:ext uri="{FF2B5EF4-FFF2-40B4-BE49-F238E27FC236}">
              <a16:creationId xmlns:a16="http://schemas.microsoft.com/office/drawing/2014/main" id="{59424515-9777-4948-9885-0089D7482933}"/>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752475</xdr:colOff>
      <xdr:row>1</xdr:row>
      <xdr:rowOff>38100</xdr:rowOff>
    </xdr:from>
    <xdr:to>
      <xdr:col>12</xdr:col>
      <xdr:colOff>440110</xdr:colOff>
      <xdr:row>3</xdr:row>
      <xdr:rowOff>327718</xdr:rowOff>
    </xdr:to>
    <xdr:pic>
      <xdr:nvPicPr>
        <xdr:cNvPr id="20" name="Imagen 19">
          <a:extLst>
            <a:ext uri="{FF2B5EF4-FFF2-40B4-BE49-F238E27FC236}">
              <a16:creationId xmlns:a16="http://schemas.microsoft.com/office/drawing/2014/main" id="{AF65FB6B-2CEF-1BFB-16C5-7D3A873EEDFD}"/>
            </a:ext>
          </a:extLst>
        </xdr:cNvPr>
        <xdr:cNvPicPr>
          <a:picLocks noChangeAspect="1"/>
        </xdr:cNvPicPr>
      </xdr:nvPicPr>
      <xdr:blipFill>
        <a:blip xmlns:r="http://schemas.openxmlformats.org/officeDocument/2006/relationships" r:embed="rId3"/>
        <a:stretch>
          <a:fillRect/>
        </a:stretch>
      </xdr:blipFill>
      <xdr:spPr>
        <a:xfrm>
          <a:off x="8629650" y="657225"/>
          <a:ext cx="640135" cy="670618"/>
        </a:xfrm>
        <a:prstGeom prst="rect">
          <a:avLst/>
        </a:prstGeom>
      </xdr:spPr>
    </xdr:pic>
    <xdr:clientData/>
  </xdr:twoCellAnchor>
  <xdr:twoCellAnchor editAs="oneCell">
    <xdr:from>
      <xdr:col>0</xdr:col>
      <xdr:colOff>0</xdr:colOff>
      <xdr:row>1</xdr:row>
      <xdr:rowOff>0</xdr:rowOff>
    </xdr:from>
    <xdr:to>
      <xdr:col>2</xdr:col>
      <xdr:colOff>228599</xdr:colOff>
      <xdr:row>3</xdr:row>
      <xdr:rowOff>141812</xdr:rowOff>
    </xdr:to>
    <xdr:pic>
      <xdr:nvPicPr>
        <xdr:cNvPr id="21" name="Imagen 20">
          <a:extLst>
            <a:ext uri="{FF2B5EF4-FFF2-40B4-BE49-F238E27FC236}">
              <a16:creationId xmlns:a16="http://schemas.microsoft.com/office/drawing/2014/main" id="{1394C4F6-DE2C-496F-A81B-037558F8DBA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619125"/>
          <a:ext cx="1533524" cy="522812"/>
        </a:xfrm>
        <a:prstGeom prst="rect">
          <a:avLst/>
        </a:prstGeom>
      </xdr:spPr>
    </xdr:pic>
    <xdr:clientData/>
  </xdr:twoCellAnchor>
  <xdr:twoCellAnchor editAs="oneCell">
    <xdr:from>
      <xdr:col>10</xdr:col>
      <xdr:colOff>247650</xdr:colOff>
      <xdr:row>1</xdr:row>
      <xdr:rowOff>88900</xdr:rowOff>
    </xdr:from>
    <xdr:to>
      <xdr:col>11</xdr:col>
      <xdr:colOff>127000</xdr:colOff>
      <xdr:row>3</xdr:row>
      <xdr:rowOff>96157</xdr:rowOff>
    </xdr:to>
    <xdr:pic>
      <xdr:nvPicPr>
        <xdr:cNvPr id="22" name="Imagen 21">
          <a:extLst>
            <a:ext uri="{FF2B5EF4-FFF2-40B4-BE49-F238E27FC236}">
              <a16:creationId xmlns:a16="http://schemas.microsoft.com/office/drawing/2014/main" id="{0E986CE8-B98F-4B7F-B89F-2F937A84B56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708900" y="704850"/>
          <a:ext cx="679450" cy="3882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33</xdr:row>
      <xdr:rowOff>0</xdr:rowOff>
    </xdr:from>
    <xdr:to>
      <xdr:col>13</xdr:col>
      <xdr:colOff>0</xdr:colOff>
      <xdr:row>33</xdr:row>
      <xdr:rowOff>0</xdr:rowOff>
    </xdr:to>
    <xdr:sp macro="" textlink="">
      <xdr:nvSpPr>
        <xdr:cNvPr id="2" name="Line 11">
          <a:extLst>
            <a:ext uri="{FF2B5EF4-FFF2-40B4-BE49-F238E27FC236}">
              <a16:creationId xmlns:a16="http://schemas.microsoft.com/office/drawing/2014/main" id="{7643CB33-BCB5-4011-8B36-5E58466F08F6}"/>
            </a:ext>
          </a:extLst>
        </xdr:cNvPr>
        <xdr:cNvSpPr>
          <a:spLocks noChangeShapeType="1"/>
        </xdr:cNvSpPr>
      </xdr:nvSpPr>
      <xdr:spPr bwMode="auto">
        <a:xfrm>
          <a:off x="927735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3" name="Line 14">
          <a:extLst>
            <a:ext uri="{FF2B5EF4-FFF2-40B4-BE49-F238E27FC236}">
              <a16:creationId xmlns:a16="http://schemas.microsoft.com/office/drawing/2014/main" id="{B8334A08-DBD8-4112-9FA1-CB9CB69C936E}"/>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 name="Line 15">
          <a:extLst>
            <a:ext uri="{FF2B5EF4-FFF2-40B4-BE49-F238E27FC236}">
              <a16:creationId xmlns:a16="http://schemas.microsoft.com/office/drawing/2014/main" id="{AE11C179-A82C-4D9C-9524-87D78EEAFE6A}"/>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5" name="Line 16">
          <a:extLst>
            <a:ext uri="{FF2B5EF4-FFF2-40B4-BE49-F238E27FC236}">
              <a16:creationId xmlns:a16="http://schemas.microsoft.com/office/drawing/2014/main" id="{3250D348-BF68-49BC-8A48-8EF16F10320B}"/>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6" name="Line 17">
          <a:extLst>
            <a:ext uri="{FF2B5EF4-FFF2-40B4-BE49-F238E27FC236}">
              <a16:creationId xmlns:a16="http://schemas.microsoft.com/office/drawing/2014/main" id="{08BA97C8-7E16-42B7-8EFF-50E430E64A02}"/>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7" name="Line 18">
          <a:extLst>
            <a:ext uri="{FF2B5EF4-FFF2-40B4-BE49-F238E27FC236}">
              <a16:creationId xmlns:a16="http://schemas.microsoft.com/office/drawing/2014/main" id="{4DE6FE78-06AF-4697-821F-48BBEBA43B2E}"/>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8" name="Line 19">
          <a:extLst>
            <a:ext uri="{FF2B5EF4-FFF2-40B4-BE49-F238E27FC236}">
              <a16:creationId xmlns:a16="http://schemas.microsoft.com/office/drawing/2014/main" id="{5BA0F6BB-ACB4-4B8C-AF3F-EECA7469A69F}"/>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9" name="Line 20">
          <a:extLst>
            <a:ext uri="{FF2B5EF4-FFF2-40B4-BE49-F238E27FC236}">
              <a16:creationId xmlns:a16="http://schemas.microsoft.com/office/drawing/2014/main" id="{74151B51-CA44-4C3F-AAA6-1370A680C198}"/>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0" name="Line 21">
          <a:extLst>
            <a:ext uri="{FF2B5EF4-FFF2-40B4-BE49-F238E27FC236}">
              <a16:creationId xmlns:a16="http://schemas.microsoft.com/office/drawing/2014/main" id="{C13EA3EE-C809-41D0-B9DD-59A3C4334662}"/>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0</xdr:colOff>
      <xdr:row>33</xdr:row>
      <xdr:rowOff>0</xdr:rowOff>
    </xdr:to>
    <xdr:sp macro="" textlink="">
      <xdr:nvSpPr>
        <xdr:cNvPr id="11" name="Line 11">
          <a:extLst>
            <a:ext uri="{FF2B5EF4-FFF2-40B4-BE49-F238E27FC236}">
              <a16:creationId xmlns:a16="http://schemas.microsoft.com/office/drawing/2014/main" id="{F8547856-B320-44C6-92A0-2741BB771059}"/>
            </a:ext>
          </a:extLst>
        </xdr:cNvPr>
        <xdr:cNvSpPr>
          <a:spLocks noChangeShapeType="1"/>
        </xdr:cNvSpPr>
      </xdr:nvSpPr>
      <xdr:spPr bwMode="auto">
        <a:xfrm>
          <a:off x="87630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2" name="Line 14">
          <a:extLst>
            <a:ext uri="{FF2B5EF4-FFF2-40B4-BE49-F238E27FC236}">
              <a16:creationId xmlns:a16="http://schemas.microsoft.com/office/drawing/2014/main" id="{253CB2C3-94EF-48FE-B817-B99228C2BA73}"/>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3" name="Line 15">
          <a:extLst>
            <a:ext uri="{FF2B5EF4-FFF2-40B4-BE49-F238E27FC236}">
              <a16:creationId xmlns:a16="http://schemas.microsoft.com/office/drawing/2014/main" id="{7DBA272E-0F15-4B99-A35D-93D6C9FF5A0F}"/>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4" name="Line 16">
          <a:extLst>
            <a:ext uri="{FF2B5EF4-FFF2-40B4-BE49-F238E27FC236}">
              <a16:creationId xmlns:a16="http://schemas.microsoft.com/office/drawing/2014/main" id="{659ED4ED-8EB3-4ABF-92A6-C92EFF4739B9}"/>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5" name="Line 17">
          <a:extLst>
            <a:ext uri="{FF2B5EF4-FFF2-40B4-BE49-F238E27FC236}">
              <a16:creationId xmlns:a16="http://schemas.microsoft.com/office/drawing/2014/main" id="{452BFCAB-2AC0-43B6-8760-6FE276B1A970}"/>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6" name="Line 18">
          <a:extLst>
            <a:ext uri="{FF2B5EF4-FFF2-40B4-BE49-F238E27FC236}">
              <a16:creationId xmlns:a16="http://schemas.microsoft.com/office/drawing/2014/main" id="{675EDF5B-5B38-4AB9-8C52-54EF96534616}"/>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7" name="Line 19">
          <a:extLst>
            <a:ext uri="{FF2B5EF4-FFF2-40B4-BE49-F238E27FC236}">
              <a16:creationId xmlns:a16="http://schemas.microsoft.com/office/drawing/2014/main" id="{BA75F65B-7074-48CA-96AC-07F8CB8A2877}"/>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8" name="Line 20">
          <a:extLst>
            <a:ext uri="{FF2B5EF4-FFF2-40B4-BE49-F238E27FC236}">
              <a16:creationId xmlns:a16="http://schemas.microsoft.com/office/drawing/2014/main" id="{013167EB-B4EB-4CAF-AFA1-B4F29CA84D6B}"/>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9" name="Line 21">
          <a:extLst>
            <a:ext uri="{FF2B5EF4-FFF2-40B4-BE49-F238E27FC236}">
              <a16:creationId xmlns:a16="http://schemas.microsoft.com/office/drawing/2014/main" id="{F582A5B2-B6AE-4E02-8D0A-2AB49472A358}"/>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152400</xdr:colOff>
      <xdr:row>0</xdr:row>
      <xdr:rowOff>0</xdr:rowOff>
    </xdr:from>
    <xdr:to>
      <xdr:col>12</xdr:col>
      <xdr:colOff>297281</xdr:colOff>
      <xdr:row>1</xdr:row>
      <xdr:rowOff>146593</xdr:rowOff>
    </xdr:to>
    <xdr:pic>
      <xdr:nvPicPr>
        <xdr:cNvPr id="30" name="Imagen 1">
          <a:extLst>
            <a:ext uri="{FF2B5EF4-FFF2-40B4-BE49-F238E27FC236}">
              <a16:creationId xmlns:a16="http://schemas.microsoft.com/office/drawing/2014/main" id="{376E9E26-3FE5-4963-8D7B-B5A2298573A9}"/>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6553200"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703220</xdr:colOff>
      <xdr:row>1</xdr:row>
      <xdr:rowOff>28575</xdr:rowOff>
    </xdr:from>
    <xdr:to>
      <xdr:col>12</xdr:col>
      <xdr:colOff>485774</xdr:colOff>
      <xdr:row>3</xdr:row>
      <xdr:rowOff>304800</xdr:rowOff>
    </xdr:to>
    <xdr:pic>
      <xdr:nvPicPr>
        <xdr:cNvPr id="32" name="Imagen 22">
          <a:extLst>
            <a:ext uri="{FF2B5EF4-FFF2-40B4-BE49-F238E27FC236}">
              <a16:creationId xmlns:a16="http://schemas.microsoft.com/office/drawing/2014/main" id="{169A1AE7-A640-44B1-ADA6-0A653C7507E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5055" t="6137" r="-649" b="50385"/>
        <a:stretch/>
      </xdr:blipFill>
      <xdr:spPr bwMode="auto">
        <a:xfrm>
          <a:off x="8513720" y="762000"/>
          <a:ext cx="735054"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295275</xdr:colOff>
      <xdr:row>0</xdr:row>
      <xdr:rowOff>520596</xdr:rowOff>
    </xdr:to>
    <xdr:pic>
      <xdr:nvPicPr>
        <xdr:cNvPr id="20" name="Picture 18" descr="Ocesa LINQ | Our Work | Lumston">
          <a:extLst>
            <a:ext uri="{FF2B5EF4-FFF2-40B4-BE49-F238E27FC236}">
              <a16:creationId xmlns:a16="http://schemas.microsoft.com/office/drawing/2014/main" id="{1504F55E-F190-49C8-A9D6-816004DE36EF}"/>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2</xdr:col>
      <xdr:colOff>180974</xdr:colOff>
      <xdr:row>3</xdr:row>
      <xdr:rowOff>141812</xdr:rowOff>
    </xdr:to>
    <xdr:pic>
      <xdr:nvPicPr>
        <xdr:cNvPr id="24" name="Imagen 23">
          <a:extLst>
            <a:ext uri="{FF2B5EF4-FFF2-40B4-BE49-F238E27FC236}">
              <a16:creationId xmlns:a16="http://schemas.microsoft.com/office/drawing/2014/main" id="{CFACCEDD-BA35-41D4-9A54-70A7FEE31A3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571500"/>
          <a:ext cx="1533524" cy="522812"/>
        </a:xfrm>
        <a:prstGeom prst="rect">
          <a:avLst/>
        </a:prstGeom>
      </xdr:spPr>
    </xdr:pic>
    <xdr:clientData/>
  </xdr:twoCellAnchor>
  <xdr:twoCellAnchor editAs="oneCell">
    <xdr:from>
      <xdr:col>10</xdr:col>
      <xdr:colOff>292100</xdr:colOff>
      <xdr:row>1</xdr:row>
      <xdr:rowOff>120650</xdr:rowOff>
    </xdr:from>
    <xdr:to>
      <xdr:col>11</xdr:col>
      <xdr:colOff>171450</xdr:colOff>
      <xdr:row>3</xdr:row>
      <xdr:rowOff>127907</xdr:rowOff>
    </xdr:to>
    <xdr:pic>
      <xdr:nvPicPr>
        <xdr:cNvPr id="21" name="Imagen 20">
          <a:extLst>
            <a:ext uri="{FF2B5EF4-FFF2-40B4-BE49-F238E27FC236}">
              <a16:creationId xmlns:a16="http://schemas.microsoft.com/office/drawing/2014/main" id="{B9AA4767-BC5F-4143-AEAF-0F8272A118D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04150" y="692150"/>
          <a:ext cx="679450" cy="3882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13</xdr:col>
      <xdr:colOff>0</xdr:colOff>
      <xdr:row>33</xdr:row>
      <xdr:rowOff>0</xdr:rowOff>
    </xdr:from>
    <xdr:to>
      <xdr:col>13</xdr:col>
      <xdr:colOff>0</xdr:colOff>
      <xdr:row>33</xdr:row>
      <xdr:rowOff>0</xdr:rowOff>
    </xdr:to>
    <xdr:sp macro="" textlink="">
      <xdr:nvSpPr>
        <xdr:cNvPr id="3" name="Line 11">
          <a:extLst>
            <a:ext uri="{FF2B5EF4-FFF2-40B4-BE49-F238E27FC236}">
              <a16:creationId xmlns:a16="http://schemas.microsoft.com/office/drawing/2014/main" id="{472EBE84-ABA6-4DAE-9DA7-FDA57CB15866}"/>
            </a:ext>
          </a:extLst>
        </xdr:cNvPr>
        <xdr:cNvSpPr>
          <a:spLocks noChangeShapeType="1"/>
        </xdr:cNvSpPr>
      </xdr:nvSpPr>
      <xdr:spPr bwMode="auto">
        <a:xfrm>
          <a:off x="927735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 name="Line 14">
          <a:extLst>
            <a:ext uri="{FF2B5EF4-FFF2-40B4-BE49-F238E27FC236}">
              <a16:creationId xmlns:a16="http://schemas.microsoft.com/office/drawing/2014/main" id="{11C84420-BA36-4232-AC18-6A9EF3C1A03A}"/>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5" name="Line 15">
          <a:extLst>
            <a:ext uri="{FF2B5EF4-FFF2-40B4-BE49-F238E27FC236}">
              <a16:creationId xmlns:a16="http://schemas.microsoft.com/office/drawing/2014/main" id="{FDC35F1E-189E-4FC0-9B5A-472508F13F57}"/>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6" name="Line 16">
          <a:extLst>
            <a:ext uri="{FF2B5EF4-FFF2-40B4-BE49-F238E27FC236}">
              <a16:creationId xmlns:a16="http://schemas.microsoft.com/office/drawing/2014/main" id="{D3E06C8F-5AF5-4BCF-9520-B2556762D46E}"/>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7" name="Line 17">
          <a:extLst>
            <a:ext uri="{FF2B5EF4-FFF2-40B4-BE49-F238E27FC236}">
              <a16:creationId xmlns:a16="http://schemas.microsoft.com/office/drawing/2014/main" id="{5C618DFC-9482-4C99-8E0D-78E6924E9E64}"/>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8" name="Line 18">
          <a:extLst>
            <a:ext uri="{FF2B5EF4-FFF2-40B4-BE49-F238E27FC236}">
              <a16:creationId xmlns:a16="http://schemas.microsoft.com/office/drawing/2014/main" id="{30C28675-FD77-4B43-9E86-64AC5A81E05E}"/>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9" name="Line 19">
          <a:extLst>
            <a:ext uri="{FF2B5EF4-FFF2-40B4-BE49-F238E27FC236}">
              <a16:creationId xmlns:a16="http://schemas.microsoft.com/office/drawing/2014/main" id="{DD0659F5-8AC4-4CBE-9F4A-890AB89A8180}"/>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0" name="Line 20">
          <a:extLst>
            <a:ext uri="{FF2B5EF4-FFF2-40B4-BE49-F238E27FC236}">
              <a16:creationId xmlns:a16="http://schemas.microsoft.com/office/drawing/2014/main" id="{1E5787BC-E2EB-4422-902B-87101E08ED20}"/>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1" name="Line 21">
          <a:extLst>
            <a:ext uri="{FF2B5EF4-FFF2-40B4-BE49-F238E27FC236}">
              <a16:creationId xmlns:a16="http://schemas.microsoft.com/office/drawing/2014/main" id="{9EA097D7-F42C-44CC-839F-AAB1D4AA0314}"/>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0</xdr:colOff>
      <xdr:row>33</xdr:row>
      <xdr:rowOff>0</xdr:rowOff>
    </xdr:to>
    <xdr:sp macro="" textlink="">
      <xdr:nvSpPr>
        <xdr:cNvPr id="12" name="Line 11">
          <a:extLst>
            <a:ext uri="{FF2B5EF4-FFF2-40B4-BE49-F238E27FC236}">
              <a16:creationId xmlns:a16="http://schemas.microsoft.com/office/drawing/2014/main" id="{D01CB903-8FB6-4A1D-84D4-507F033981A4}"/>
            </a:ext>
          </a:extLst>
        </xdr:cNvPr>
        <xdr:cNvSpPr>
          <a:spLocks noChangeShapeType="1"/>
        </xdr:cNvSpPr>
      </xdr:nvSpPr>
      <xdr:spPr bwMode="auto">
        <a:xfrm>
          <a:off x="87630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3" name="Line 14">
          <a:extLst>
            <a:ext uri="{FF2B5EF4-FFF2-40B4-BE49-F238E27FC236}">
              <a16:creationId xmlns:a16="http://schemas.microsoft.com/office/drawing/2014/main" id="{34D2767B-BF19-4FA2-9167-87DEBA362070}"/>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4" name="Line 15">
          <a:extLst>
            <a:ext uri="{FF2B5EF4-FFF2-40B4-BE49-F238E27FC236}">
              <a16:creationId xmlns:a16="http://schemas.microsoft.com/office/drawing/2014/main" id="{48C75898-0A98-4A6E-8BC9-3B850A5F2AA2}"/>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5" name="Line 16">
          <a:extLst>
            <a:ext uri="{FF2B5EF4-FFF2-40B4-BE49-F238E27FC236}">
              <a16:creationId xmlns:a16="http://schemas.microsoft.com/office/drawing/2014/main" id="{69061806-5EC4-41C6-8326-CF30F10D40B7}"/>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6" name="Line 17">
          <a:extLst>
            <a:ext uri="{FF2B5EF4-FFF2-40B4-BE49-F238E27FC236}">
              <a16:creationId xmlns:a16="http://schemas.microsoft.com/office/drawing/2014/main" id="{B51CDC37-7A24-4196-829A-F318952D2D0F}"/>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7" name="Line 18">
          <a:extLst>
            <a:ext uri="{FF2B5EF4-FFF2-40B4-BE49-F238E27FC236}">
              <a16:creationId xmlns:a16="http://schemas.microsoft.com/office/drawing/2014/main" id="{16F81B6D-41B4-4C16-B5D8-878AFD28B8F8}"/>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8" name="Line 19">
          <a:extLst>
            <a:ext uri="{FF2B5EF4-FFF2-40B4-BE49-F238E27FC236}">
              <a16:creationId xmlns:a16="http://schemas.microsoft.com/office/drawing/2014/main" id="{7A2C7966-B393-4D4F-9DEA-0DE6562599E3}"/>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9" name="Line 20">
          <a:extLst>
            <a:ext uri="{FF2B5EF4-FFF2-40B4-BE49-F238E27FC236}">
              <a16:creationId xmlns:a16="http://schemas.microsoft.com/office/drawing/2014/main" id="{A55CAC3A-8D1D-4E6F-9C5E-B556830A4138}"/>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20" name="Line 21">
          <a:extLst>
            <a:ext uri="{FF2B5EF4-FFF2-40B4-BE49-F238E27FC236}">
              <a16:creationId xmlns:a16="http://schemas.microsoft.com/office/drawing/2014/main" id="{FC3B678C-C840-481C-8C5A-B369B1811F47}"/>
            </a:ext>
          </a:extLst>
        </xdr:cNvPr>
        <xdr:cNvSpPr>
          <a:spLocks noChangeShapeType="1"/>
        </xdr:cNvSpPr>
      </xdr:nvSpPr>
      <xdr:spPr bwMode="auto">
        <a:xfrm>
          <a:off x="2476500" y="6696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180975</xdr:colOff>
      <xdr:row>0</xdr:row>
      <xdr:rowOff>0</xdr:rowOff>
    </xdr:from>
    <xdr:to>
      <xdr:col>12</xdr:col>
      <xdr:colOff>325856</xdr:colOff>
      <xdr:row>1</xdr:row>
      <xdr:rowOff>89443</xdr:rowOff>
    </xdr:to>
    <xdr:pic>
      <xdr:nvPicPr>
        <xdr:cNvPr id="27" name="Imagen 1">
          <a:extLst>
            <a:ext uri="{FF2B5EF4-FFF2-40B4-BE49-F238E27FC236}">
              <a16:creationId xmlns:a16="http://schemas.microsoft.com/office/drawing/2014/main" id="{4A1D7055-D558-4120-B19B-D7F95484EEA3}"/>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646747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831181</xdr:colOff>
      <xdr:row>1</xdr:row>
      <xdr:rowOff>38100</xdr:rowOff>
    </xdr:from>
    <xdr:to>
      <xdr:col>13</xdr:col>
      <xdr:colOff>9524</xdr:colOff>
      <xdr:row>3</xdr:row>
      <xdr:rowOff>285750</xdr:rowOff>
    </xdr:to>
    <xdr:pic>
      <xdr:nvPicPr>
        <xdr:cNvPr id="29" name="Imagen 22">
          <a:extLst>
            <a:ext uri="{FF2B5EF4-FFF2-40B4-BE49-F238E27FC236}">
              <a16:creationId xmlns:a16="http://schemas.microsoft.com/office/drawing/2014/main" id="{156A3FC2-CF70-4CEA-AAE7-8643F7C90EA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1869" t="6137" r="24645" b="50385"/>
        <a:stretch/>
      </xdr:blipFill>
      <xdr:spPr bwMode="auto">
        <a:xfrm>
          <a:off x="8641681" y="771525"/>
          <a:ext cx="645193"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266700</xdr:colOff>
      <xdr:row>0</xdr:row>
      <xdr:rowOff>520596</xdr:rowOff>
    </xdr:to>
    <xdr:pic>
      <xdr:nvPicPr>
        <xdr:cNvPr id="2" name="Picture 18" descr="Ocesa LINQ | Our Work | Lumston">
          <a:extLst>
            <a:ext uri="{FF2B5EF4-FFF2-40B4-BE49-F238E27FC236}">
              <a16:creationId xmlns:a16="http://schemas.microsoft.com/office/drawing/2014/main" id="{04D7F64C-5569-4F64-A596-3DB1688F64DB}"/>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2</xdr:col>
      <xdr:colOff>152399</xdr:colOff>
      <xdr:row>3</xdr:row>
      <xdr:rowOff>141812</xdr:rowOff>
    </xdr:to>
    <xdr:pic>
      <xdr:nvPicPr>
        <xdr:cNvPr id="21" name="Imagen 20">
          <a:extLst>
            <a:ext uri="{FF2B5EF4-FFF2-40B4-BE49-F238E27FC236}">
              <a16:creationId xmlns:a16="http://schemas.microsoft.com/office/drawing/2014/main" id="{61F524CE-CE78-4A59-897C-DBFBAE78290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628650"/>
          <a:ext cx="1533524" cy="522812"/>
        </a:xfrm>
        <a:prstGeom prst="rect">
          <a:avLst/>
        </a:prstGeom>
      </xdr:spPr>
    </xdr:pic>
    <xdr:clientData/>
  </xdr:twoCellAnchor>
  <xdr:twoCellAnchor editAs="oneCell">
    <xdr:from>
      <xdr:col>10</xdr:col>
      <xdr:colOff>323850</xdr:colOff>
      <xdr:row>1</xdr:row>
      <xdr:rowOff>114300</xdr:rowOff>
    </xdr:from>
    <xdr:to>
      <xdr:col>11</xdr:col>
      <xdr:colOff>203200</xdr:colOff>
      <xdr:row>3</xdr:row>
      <xdr:rowOff>121557</xdr:rowOff>
    </xdr:to>
    <xdr:pic>
      <xdr:nvPicPr>
        <xdr:cNvPr id="22" name="Imagen 21">
          <a:extLst>
            <a:ext uri="{FF2B5EF4-FFF2-40B4-BE49-F238E27FC236}">
              <a16:creationId xmlns:a16="http://schemas.microsoft.com/office/drawing/2014/main" id="{DB850054-D512-4BD6-9E81-301F08A5237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67650" y="742950"/>
          <a:ext cx="679450" cy="38825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13</xdr:col>
      <xdr:colOff>0</xdr:colOff>
      <xdr:row>33</xdr:row>
      <xdr:rowOff>0</xdr:rowOff>
    </xdr:from>
    <xdr:to>
      <xdr:col>13</xdr:col>
      <xdr:colOff>0</xdr:colOff>
      <xdr:row>33</xdr:row>
      <xdr:rowOff>0</xdr:rowOff>
    </xdr:to>
    <xdr:sp macro="" textlink="">
      <xdr:nvSpPr>
        <xdr:cNvPr id="2" name="Line 11">
          <a:extLst>
            <a:ext uri="{FF2B5EF4-FFF2-40B4-BE49-F238E27FC236}">
              <a16:creationId xmlns:a16="http://schemas.microsoft.com/office/drawing/2014/main" id="{7050F726-4E06-424B-8087-1691A5D8B364}"/>
            </a:ext>
          </a:extLst>
        </xdr:cNvPr>
        <xdr:cNvSpPr>
          <a:spLocks noChangeShapeType="1"/>
        </xdr:cNvSpPr>
      </xdr:nvSpPr>
      <xdr:spPr bwMode="auto">
        <a:xfrm>
          <a:off x="942022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3" name="Line 14">
          <a:extLst>
            <a:ext uri="{FF2B5EF4-FFF2-40B4-BE49-F238E27FC236}">
              <a16:creationId xmlns:a16="http://schemas.microsoft.com/office/drawing/2014/main" id="{DD5ACC2E-AA30-4777-BEB4-48E0AB26ED39}"/>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 name="Line 15">
          <a:extLst>
            <a:ext uri="{FF2B5EF4-FFF2-40B4-BE49-F238E27FC236}">
              <a16:creationId xmlns:a16="http://schemas.microsoft.com/office/drawing/2014/main" id="{E05EED17-2F42-4BB2-A1FA-E4568E5682E7}"/>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5" name="Line 16">
          <a:extLst>
            <a:ext uri="{FF2B5EF4-FFF2-40B4-BE49-F238E27FC236}">
              <a16:creationId xmlns:a16="http://schemas.microsoft.com/office/drawing/2014/main" id="{AA5FA2D8-AFE1-4487-896B-E52E5BCF1EE6}"/>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6" name="Line 17">
          <a:extLst>
            <a:ext uri="{FF2B5EF4-FFF2-40B4-BE49-F238E27FC236}">
              <a16:creationId xmlns:a16="http://schemas.microsoft.com/office/drawing/2014/main" id="{C251F852-525A-40B1-B698-4367E50E7D37}"/>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7" name="Line 18">
          <a:extLst>
            <a:ext uri="{FF2B5EF4-FFF2-40B4-BE49-F238E27FC236}">
              <a16:creationId xmlns:a16="http://schemas.microsoft.com/office/drawing/2014/main" id="{69CCEA36-CE60-4EF3-A9D6-5DD45D2B80FF}"/>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8" name="Line 19">
          <a:extLst>
            <a:ext uri="{FF2B5EF4-FFF2-40B4-BE49-F238E27FC236}">
              <a16:creationId xmlns:a16="http://schemas.microsoft.com/office/drawing/2014/main" id="{4B7C0776-DA10-45D1-98E1-29BA7749BE04}"/>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9" name="Line 20">
          <a:extLst>
            <a:ext uri="{FF2B5EF4-FFF2-40B4-BE49-F238E27FC236}">
              <a16:creationId xmlns:a16="http://schemas.microsoft.com/office/drawing/2014/main" id="{1DF8C736-B3F9-43B1-8C8F-3D9A3E8AB2E1}"/>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0" name="Line 21">
          <a:extLst>
            <a:ext uri="{FF2B5EF4-FFF2-40B4-BE49-F238E27FC236}">
              <a16:creationId xmlns:a16="http://schemas.microsoft.com/office/drawing/2014/main" id="{EC2CCFE8-B77D-4BD7-94A6-BFBCAAF6AB29}"/>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0</xdr:colOff>
      <xdr:row>33</xdr:row>
      <xdr:rowOff>0</xdr:rowOff>
    </xdr:to>
    <xdr:sp macro="" textlink="">
      <xdr:nvSpPr>
        <xdr:cNvPr id="11" name="Line 11">
          <a:extLst>
            <a:ext uri="{FF2B5EF4-FFF2-40B4-BE49-F238E27FC236}">
              <a16:creationId xmlns:a16="http://schemas.microsoft.com/office/drawing/2014/main" id="{2EE3FCBA-0B3A-4CF6-B160-EEDA10FDE176}"/>
            </a:ext>
          </a:extLst>
        </xdr:cNvPr>
        <xdr:cNvSpPr>
          <a:spLocks noChangeShapeType="1"/>
        </xdr:cNvSpPr>
      </xdr:nvSpPr>
      <xdr:spPr bwMode="auto">
        <a:xfrm>
          <a:off x="89058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2" name="Line 14">
          <a:extLst>
            <a:ext uri="{FF2B5EF4-FFF2-40B4-BE49-F238E27FC236}">
              <a16:creationId xmlns:a16="http://schemas.microsoft.com/office/drawing/2014/main" id="{1BB091D1-4912-4EBC-BE03-0642A051C9B7}"/>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3" name="Line 15">
          <a:extLst>
            <a:ext uri="{FF2B5EF4-FFF2-40B4-BE49-F238E27FC236}">
              <a16:creationId xmlns:a16="http://schemas.microsoft.com/office/drawing/2014/main" id="{8D318366-59B1-4A4D-B1FB-1C9193FCF90D}"/>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4" name="Line 16">
          <a:extLst>
            <a:ext uri="{FF2B5EF4-FFF2-40B4-BE49-F238E27FC236}">
              <a16:creationId xmlns:a16="http://schemas.microsoft.com/office/drawing/2014/main" id="{CA5D02ED-8CF8-4326-9C77-A3528F3D015E}"/>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5" name="Line 17">
          <a:extLst>
            <a:ext uri="{FF2B5EF4-FFF2-40B4-BE49-F238E27FC236}">
              <a16:creationId xmlns:a16="http://schemas.microsoft.com/office/drawing/2014/main" id="{12F2C024-C148-4256-A36E-A86EC79F3A27}"/>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6" name="Line 18">
          <a:extLst>
            <a:ext uri="{FF2B5EF4-FFF2-40B4-BE49-F238E27FC236}">
              <a16:creationId xmlns:a16="http://schemas.microsoft.com/office/drawing/2014/main" id="{B1483306-9F11-476D-BB2C-2C197C065707}"/>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7" name="Line 19">
          <a:extLst>
            <a:ext uri="{FF2B5EF4-FFF2-40B4-BE49-F238E27FC236}">
              <a16:creationId xmlns:a16="http://schemas.microsoft.com/office/drawing/2014/main" id="{B5627987-C24A-47F8-863E-9950146B6EB3}"/>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8" name="Line 20">
          <a:extLst>
            <a:ext uri="{FF2B5EF4-FFF2-40B4-BE49-F238E27FC236}">
              <a16:creationId xmlns:a16="http://schemas.microsoft.com/office/drawing/2014/main" id="{DA6C5473-F212-400C-B32F-8A7D90F653A2}"/>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9" name="Line 21">
          <a:extLst>
            <a:ext uri="{FF2B5EF4-FFF2-40B4-BE49-F238E27FC236}">
              <a16:creationId xmlns:a16="http://schemas.microsoft.com/office/drawing/2014/main" id="{8E6E67BE-B89A-4A95-BF9F-BE9104EBA0B1}"/>
            </a:ext>
          </a:extLst>
        </xdr:cNvPr>
        <xdr:cNvSpPr>
          <a:spLocks noChangeShapeType="1"/>
        </xdr:cNvSpPr>
      </xdr:nvSpPr>
      <xdr:spPr bwMode="auto">
        <a:xfrm>
          <a:off x="2619375" y="6562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180975</xdr:colOff>
      <xdr:row>0</xdr:row>
      <xdr:rowOff>0</xdr:rowOff>
    </xdr:from>
    <xdr:to>
      <xdr:col>12</xdr:col>
      <xdr:colOff>325856</xdr:colOff>
      <xdr:row>1</xdr:row>
      <xdr:rowOff>89443</xdr:rowOff>
    </xdr:to>
    <xdr:pic>
      <xdr:nvPicPr>
        <xdr:cNvPr id="21" name="Imagen 1">
          <a:extLst>
            <a:ext uri="{FF2B5EF4-FFF2-40B4-BE49-F238E27FC236}">
              <a16:creationId xmlns:a16="http://schemas.microsoft.com/office/drawing/2014/main" id="{88EA3DE8-4419-4161-AE45-9657BDAC9F5D}"/>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6610350"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266700</xdr:colOff>
      <xdr:row>0</xdr:row>
      <xdr:rowOff>520596</xdr:rowOff>
    </xdr:to>
    <xdr:pic>
      <xdr:nvPicPr>
        <xdr:cNvPr id="23" name="Picture 18" descr="Ocesa LINQ | Our Work | Lumston">
          <a:extLst>
            <a:ext uri="{FF2B5EF4-FFF2-40B4-BE49-F238E27FC236}">
              <a16:creationId xmlns:a16="http://schemas.microsoft.com/office/drawing/2014/main" id="{F24FA0AE-374C-46DC-A1BC-068992F33621}"/>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914400</xdr:colOff>
      <xdr:row>1</xdr:row>
      <xdr:rowOff>114300</xdr:rowOff>
    </xdr:from>
    <xdr:to>
      <xdr:col>12</xdr:col>
      <xdr:colOff>428690</xdr:colOff>
      <xdr:row>3</xdr:row>
      <xdr:rowOff>238195</xdr:rowOff>
    </xdr:to>
    <xdr:pic>
      <xdr:nvPicPr>
        <xdr:cNvPr id="24" name="Imagen 23">
          <a:extLst>
            <a:ext uri="{FF2B5EF4-FFF2-40B4-BE49-F238E27FC236}">
              <a16:creationId xmlns:a16="http://schemas.microsoft.com/office/drawing/2014/main" id="{4ED99EA1-D00F-4E25-966C-E10627089469}"/>
            </a:ext>
          </a:extLst>
        </xdr:cNvPr>
        <xdr:cNvPicPr>
          <a:picLocks noChangeAspect="1"/>
        </xdr:cNvPicPr>
      </xdr:nvPicPr>
      <xdr:blipFill>
        <a:blip xmlns:r="http://schemas.openxmlformats.org/officeDocument/2006/relationships" r:embed="rId3"/>
        <a:stretch>
          <a:fillRect/>
        </a:stretch>
      </xdr:blipFill>
      <xdr:spPr>
        <a:xfrm>
          <a:off x="8867775" y="742950"/>
          <a:ext cx="466790" cy="504895"/>
        </a:xfrm>
        <a:prstGeom prst="rect">
          <a:avLst/>
        </a:prstGeom>
      </xdr:spPr>
    </xdr:pic>
    <xdr:clientData/>
  </xdr:twoCellAnchor>
  <xdr:twoCellAnchor editAs="oneCell">
    <xdr:from>
      <xdr:col>0</xdr:col>
      <xdr:colOff>0</xdr:colOff>
      <xdr:row>1</xdr:row>
      <xdr:rowOff>0</xdr:rowOff>
    </xdr:from>
    <xdr:to>
      <xdr:col>2</xdr:col>
      <xdr:colOff>152399</xdr:colOff>
      <xdr:row>3</xdr:row>
      <xdr:rowOff>141812</xdr:rowOff>
    </xdr:to>
    <xdr:pic>
      <xdr:nvPicPr>
        <xdr:cNvPr id="22" name="Imagen 21">
          <a:extLst>
            <a:ext uri="{FF2B5EF4-FFF2-40B4-BE49-F238E27FC236}">
              <a16:creationId xmlns:a16="http://schemas.microsoft.com/office/drawing/2014/main" id="{5C899BB5-9FE7-443B-AC5C-9020EF43930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628650"/>
          <a:ext cx="1533524" cy="522812"/>
        </a:xfrm>
        <a:prstGeom prst="rect">
          <a:avLst/>
        </a:prstGeom>
      </xdr:spPr>
    </xdr:pic>
    <xdr:clientData/>
  </xdr:twoCellAnchor>
  <xdr:twoCellAnchor editAs="oneCell">
    <xdr:from>
      <xdr:col>10</xdr:col>
      <xdr:colOff>495300</xdr:colOff>
      <xdr:row>1</xdr:row>
      <xdr:rowOff>165100</xdr:rowOff>
    </xdr:from>
    <xdr:to>
      <xdr:col>11</xdr:col>
      <xdr:colOff>374650</xdr:colOff>
      <xdr:row>3</xdr:row>
      <xdr:rowOff>172357</xdr:rowOff>
    </xdr:to>
    <xdr:pic>
      <xdr:nvPicPr>
        <xdr:cNvPr id="20" name="Imagen 19">
          <a:extLst>
            <a:ext uri="{FF2B5EF4-FFF2-40B4-BE49-F238E27FC236}">
              <a16:creationId xmlns:a16="http://schemas.microsoft.com/office/drawing/2014/main" id="{DD910A06-8AB9-44A5-B17E-644905C82F3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039100" y="793750"/>
          <a:ext cx="679450" cy="38825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3175" cap="flat"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3175" cap="flat"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DDC93-C582-4BA6-8385-40D9ADC5647F}">
  <sheetPr>
    <tabColor rgb="FF990033"/>
  </sheetPr>
  <dimension ref="A2:B12"/>
  <sheetViews>
    <sheetView workbookViewId="0">
      <selection activeCell="E6" sqref="E6"/>
    </sheetView>
  </sheetViews>
  <sheetFormatPr baseColWidth="10" defaultColWidth="11.453125" defaultRowHeight="12.5"/>
  <cols>
    <col min="1" max="1" width="17.1796875" bestFit="1" customWidth="1"/>
    <col min="2" max="2" width="24.1796875" bestFit="1" customWidth="1"/>
  </cols>
  <sheetData>
    <row r="2" spans="1:2" ht="13">
      <c r="A2" s="345" t="s">
        <v>0</v>
      </c>
      <c r="B2" s="345" t="s">
        <v>1</v>
      </c>
    </row>
    <row r="3" spans="1:2">
      <c r="A3" s="346" t="s">
        <v>2</v>
      </c>
      <c r="B3" s="347" t="s">
        <v>3</v>
      </c>
    </row>
    <row r="4" spans="1:2">
      <c r="A4" s="346" t="s">
        <v>4</v>
      </c>
      <c r="B4" s="348" t="s">
        <v>5</v>
      </c>
    </row>
    <row r="5" spans="1:2">
      <c r="A5" s="346" t="s">
        <v>6</v>
      </c>
      <c r="B5" s="344">
        <v>46231</v>
      </c>
    </row>
    <row r="6" spans="1:2">
      <c r="A6" s="346" t="s">
        <v>7</v>
      </c>
      <c r="B6" s="344">
        <v>46246</v>
      </c>
    </row>
    <row r="7" spans="1:2">
      <c r="A7" s="346" t="s">
        <v>8</v>
      </c>
      <c r="B7" s="349">
        <v>1010071122</v>
      </c>
    </row>
    <row r="8" spans="1:2">
      <c r="A8" s="346" t="s">
        <v>9</v>
      </c>
      <c r="B8" s="348" t="s">
        <v>10</v>
      </c>
    </row>
    <row r="9" spans="1:2">
      <c r="A9" s="346" t="s">
        <v>11</v>
      </c>
      <c r="B9" s="348" t="s">
        <v>10</v>
      </c>
    </row>
    <row r="10" spans="1:2">
      <c r="A10" s="346" t="s">
        <v>12</v>
      </c>
      <c r="B10" s="348" t="s">
        <v>10</v>
      </c>
    </row>
    <row r="11" spans="1:2">
      <c r="A11" s="346" t="s">
        <v>13</v>
      </c>
      <c r="B11" s="348">
        <v>46253</v>
      </c>
    </row>
    <row r="12" spans="1:2">
      <c r="A12" s="350" t="s">
        <v>14</v>
      </c>
      <c r="B12" s="348">
        <v>45889</v>
      </c>
    </row>
  </sheetData>
  <phoneticPr fontId="5"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C8267-189E-48BB-9B5C-964FFAB14806}">
  <sheetPr>
    <tabColor rgb="FFE32963"/>
  </sheetPr>
  <dimension ref="A1:M92"/>
  <sheetViews>
    <sheetView showGridLines="0" zoomScaleNormal="100" zoomScaleSheetLayoutView="100" workbookViewId="0"/>
  </sheetViews>
  <sheetFormatPr baseColWidth="10" defaultColWidth="11.453125" defaultRowHeight="11.5"/>
  <cols>
    <col min="1" max="1" width="11.453125" style="30" customWidth="1"/>
    <col min="2" max="4" width="9.26953125" style="30" customWidth="1"/>
    <col min="5" max="11" width="11.453125" style="30" customWidth="1"/>
    <col min="12" max="12" width="14.26953125" style="30" customWidth="1"/>
    <col min="13" max="13" width="7.7265625" style="30" customWidth="1"/>
    <col min="14" max="16384" width="11.453125" style="30"/>
  </cols>
  <sheetData>
    <row r="1" spans="1:13" s="33" customFormat="1" ht="49.5" customHeight="1">
      <c r="A1" s="32"/>
      <c r="B1" s="32"/>
      <c r="C1" s="32"/>
      <c r="D1" s="29"/>
      <c r="E1" s="29"/>
      <c r="F1" s="29"/>
      <c r="G1" s="29"/>
      <c r="H1" s="29"/>
      <c r="I1" s="29"/>
      <c r="J1" s="29"/>
      <c r="K1" s="29"/>
      <c r="L1" s="29"/>
      <c r="M1" s="29"/>
    </row>
    <row r="2" spans="1:13" s="33" customFormat="1" ht="15" customHeight="1">
      <c r="A2" s="30"/>
      <c r="B2" s="30"/>
      <c r="C2" s="30"/>
      <c r="D2" s="30"/>
      <c r="E2" s="34"/>
      <c r="F2" s="35"/>
      <c r="G2" s="35"/>
      <c r="H2" s="35"/>
      <c r="I2" s="35"/>
      <c r="J2" s="35"/>
      <c r="K2" s="454"/>
      <c r="L2" s="454"/>
      <c r="M2" s="454"/>
    </row>
    <row r="3" spans="1:13" s="33" customFormat="1" ht="15" customHeight="1">
      <c r="A3" s="30"/>
      <c r="B3" s="30"/>
      <c r="C3" s="30"/>
      <c r="D3" s="247"/>
      <c r="E3" s="456" t="s">
        <v>428</v>
      </c>
      <c r="F3" s="456"/>
      <c r="G3" s="456"/>
      <c r="H3" s="456"/>
      <c r="I3" s="456"/>
      <c r="J3" s="240"/>
      <c r="K3" s="454"/>
      <c r="L3" s="454"/>
      <c r="M3" s="454"/>
    </row>
    <row r="4" spans="1:13" s="33" customFormat="1" ht="30" customHeight="1" thickBot="1">
      <c r="A4" s="30"/>
      <c r="B4" s="30"/>
      <c r="C4" s="30"/>
      <c r="D4" s="30"/>
      <c r="E4" s="635" t="s">
        <v>16</v>
      </c>
      <c r="F4" s="635"/>
      <c r="G4" s="635"/>
      <c r="H4" s="635"/>
      <c r="I4" s="635"/>
      <c r="J4" s="248"/>
      <c r="K4" s="34"/>
      <c r="L4" s="37"/>
      <c r="M4" s="30"/>
    </row>
    <row r="5" spans="1:13" s="33" customFormat="1" ht="36.75" customHeight="1" thickBot="1">
      <c r="A5" s="458" t="s">
        <v>17</v>
      </c>
      <c r="B5" s="459"/>
      <c r="C5" s="459"/>
      <c r="D5" s="459"/>
      <c r="E5" s="459"/>
      <c r="F5" s="459"/>
      <c r="G5" s="459"/>
      <c r="H5" s="459"/>
      <c r="I5" s="459"/>
      <c r="J5" s="459"/>
      <c r="K5" s="459"/>
      <c r="L5" s="459"/>
      <c r="M5" s="460"/>
    </row>
    <row r="6" spans="1:13" s="33" customFormat="1" ht="12.75" customHeight="1">
      <c r="A6" s="180" t="s">
        <v>18</v>
      </c>
      <c r="B6" s="39" t="str">
        <f>+'DATOS MAESTROS'!$B$3</f>
        <v>IBTM 2026</v>
      </c>
      <c r="C6" s="40"/>
      <c r="D6" s="40"/>
      <c r="E6" s="40"/>
      <c r="F6" s="40"/>
      <c r="G6" s="41"/>
      <c r="H6" s="461" t="s">
        <v>19</v>
      </c>
      <c r="I6" s="462"/>
      <c r="J6" s="463" t="str">
        <f>+'DATOS MAESTROS'!$B$4</f>
        <v>August 19 - 20, 2026</v>
      </c>
      <c r="K6" s="464"/>
      <c r="L6" s="464"/>
      <c r="M6" s="797" t="s">
        <v>378</v>
      </c>
    </row>
    <row r="7" spans="1:13" s="33" customFormat="1" ht="14.5" thickBot="1">
      <c r="A7" s="469" t="s">
        <v>21</v>
      </c>
      <c r="B7" s="470"/>
      <c r="C7" s="470"/>
      <c r="D7" s="470"/>
      <c r="E7" s="470"/>
      <c r="F7" s="470"/>
      <c r="G7" s="470"/>
      <c r="H7" s="470"/>
      <c r="I7" s="470"/>
      <c r="J7" s="470"/>
      <c r="K7" s="470"/>
      <c r="L7" s="470"/>
      <c r="M7" s="798"/>
    </row>
    <row r="8" spans="1:13" s="33" customFormat="1" ht="13" thickBot="1">
      <c r="A8" s="181" t="s">
        <v>22</v>
      </c>
      <c r="B8" s="42"/>
      <c r="C8" s="42"/>
      <c r="D8" s="471"/>
      <c r="E8" s="471"/>
      <c r="F8" s="471"/>
      <c r="G8" s="471"/>
      <c r="H8" s="471"/>
      <c r="I8" s="43"/>
      <c r="J8" s="43"/>
      <c r="K8" s="472" t="s">
        <v>23</v>
      </c>
      <c r="L8" s="473"/>
      <c r="M8" s="798"/>
    </row>
    <row r="9" spans="1:13" s="33" customFormat="1" ht="12.5">
      <c r="A9" s="182" t="s">
        <v>24</v>
      </c>
      <c r="B9" s="44"/>
      <c r="C9" s="44"/>
      <c r="D9" s="431"/>
      <c r="E9" s="431"/>
      <c r="F9" s="431"/>
      <c r="G9" s="431"/>
      <c r="H9" s="431"/>
      <c r="I9" s="43"/>
      <c r="J9" s="43"/>
      <c r="K9" s="474"/>
      <c r="L9" s="475"/>
      <c r="M9" s="798"/>
    </row>
    <row r="10" spans="1:13" s="33" customFormat="1" ht="13" thickBot="1">
      <c r="A10" s="182" t="s">
        <v>25</v>
      </c>
      <c r="B10" s="44"/>
      <c r="C10" s="44"/>
      <c r="D10" s="431"/>
      <c r="E10" s="431"/>
      <c r="F10" s="431"/>
      <c r="G10" s="431"/>
      <c r="H10" s="431"/>
      <c r="I10" s="43"/>
      <c r="J10" s="43"/>
      <c r="K10" s="476"/>
      <c r="L10" s="477"/>
      <c r="M10" s="798"/>
    </row>
    <row r="11" spans="1:13" s="33" customFormat="1" ht="12.5">
      <c r="A11" s="182" t="s">
        <v>26</v>
      </c>
      <c r="B11" s="44"/>
      <c r="C11" s="44"/>
      <c r="D11" s="431"/>
      <c r="E11" s="431"/>
      <c r="F11" s="431"/>
      <c r="G11" s="431"/>
      <c r="H11" s="431"/>
      <c r="I11" s="45" t="s">
        <v>208</v>
      </c>
      <c r="J11" s="450"/>
      <c r="K11" s="450"/>
      <c r="L11" s="450"/>
      <c r="M11" s="798"/>
    </row>
    <row r="12" spans="1:13" s="33" customFormat="1" ht="12.5">
      <c r="A12" s="182" t="s">
        <v>28</v>
      </c>
      <c r="B12" s="44"/>
      <c r="C12" s="44"/>
      <c r="D12" s="431"/>
      <c r="E12" s="431"/>
      <c r="F12" s="431"/>
      <c r="G12" s="431"/>
      <c r="H12" s="431"/>
      <c r="I12" s="432" t="s">
        <v>29</v>
      </c>
      <c r="J12" s="432"/>
      <c r="K12" s="241"/>
      <c r="L12" s="241"/>
      <c r="M12" s="798"/>
    </row>
    <row r="13" spans="1:13" s="33" customFormat="1" ht="12.5">
      <c r="A13" s="182" t="s">
        <v>30</v>
      </c>
      <c r="B13" s="44"/>
      <c r="C13" s="44"/>
      <c r="D13" s="431"/>
      <c r="E13" s="431"/>
      <c r="F13" s="431"/>
      <c r="G13" s="431"/>
      <c r="H13" s="431"/>
      <c r="I13" s="45" t="s">
        <v>31</v>
      </c>
      <c r="J13" s="450"/>
      <c r="K13" s="450"/>
      <c r="L13" s="450"/>
      <c r="M13" s="798"/>
    </row>
    <row r="14" spans="1:13" s="33" customFormat="1" ht="12.5">
      <c r="A14" s="182" t="s">
        <v>32</v>
      </c>
      <c r="B14" s="44"/>
      <c r="C14" s="44"/>
      <c r="D14" s="431"/>
      <c r="E14" s="431"/>
      <c r="F14" s="431"/>
      <c r="G14" s="431"/>
      <c r="H14" s="431"/>
      <c r="I14" s="45" t="s">
        <v>33</v>
      </c>
      <c r="J14" s="450"/>
      <c r="K14" s="450"/>
      <c r="L14" s="450"/>
      <c r="M14" s="798"/>
    </row>
    <row r="15" spans="1:13" s="33" customFormat="1" ht="12.5">
      <c r="A15" s="182" t="s">
        <v>34</v>
      </c>
      <c r="B15" s="44"/>
      <c r="C15" s="44"/>
      <c r="D15" s="431"/>
      <c r="E15" s="431"/>
      <c r="F15" s="431"/>
      <c r="G15" s="431"/>
      <c r="H15" s="431"/>
      <c r="I15" s="43"/>
      <c r="J15" s="432"/>
      <c r="K15" s="432"/>
      <c r="L15" s="432"/>
      <c r="M15" s="798"/>
    </row>
    <row r="16" spans="1:13" s="33" customFormat="1" ht="12.5">
      <c r="A16" s="44"/>
      <c r="B16" s="44"/>
      <c r="C16" s="44"/>
      <c r="D16" s="43"/>
      <c r="E16" s="43"/>
      <c r="F16" s="43"/>
      <c r="G16" s="43"/>
      <c r="H16" s="43"/>
      <c r="I16" s="44"/>
      <c r="J16" s="44"/>
      <c r="K16" s="44"/>
      <c r="L16" s="43"/>
      <c r="M16" s="798"/>
    </row>
    <row r="17" spans="1:13" s="33" customFormat="1" ht="15" customHeight="1">
      <c r="A17" s="435" t="str">
        <f>'Food &amp; Bev.'!A17</f>
        <v>PAYMENT METHOD</v>
      </c>
      <c r="B17" s="436"/>
      <c r="C17" s="436"/>
      <c r="D17" s="436"/>
      <c r="E17" s="436"/>
      <c r="F17" s="436"/>
      <c r="G17" s="436"/>
      <c r="H17" s="436"/>
      <c r="I17" s="436"/>
      <c r="J17" s="436"/>
      <c r="K17" s="436"/>
      <c r="L17" s="436"/>
      <c r="M17" s="798"/>
    </row>
    <row r="18" spans="1:13" s="33" customFormat="1" ht="15" customHeight="1">
      <c r="A18" s="767" t="s">
        <v>251</v>
      </c>
      <c r="B18" s="684"/>
      <c r="C18" s="684"/>
      <c r="D18" s="684"/>
      <c r="E18" s="684"/>
      <c r="F18" s="684"/>
      <c r="G18" s="684"/>
      <c r="H18" s="684"/>
      <c r="I18" s="684"/>
      <c r="J18" s="684"/>
      <c r="K18" s="684"/>
      <c r="L18" s="367">
        <f>+'DATOS MAESTROS'!$B$5</f>
        <v>46231</v>
      </c>
      <c r="M18" s="798"/>
    </row>
    <row r="19" spans="1:13" s="33" customFormat="1" ht="12.75" customHeight="1">
      <c r="A19" s="325" t="s">
        <v>36</v>
      </c>
      <c r="B19" s="372" t="s">
        <v>379</v>
      </c>
      <c r="C19" s="372"/>
      <c r="D19" s="274" t="s">
        <v>294</v>
      </c>
      <c r="E19" s="197">
        <v>36314909</v>
      </c>
      <c r="F19" s="63"/>
      <c r="G19" s="74" t="s">
        <v>38</v>
      </c>
      <c r="H19" s="372" t="s">
        <v>39</v>
      </c>
      <c r="I19" s="372"/>
      <c r="J19" s="372"/>
      <c r="K19" s="372"/>
      <c r="L19" s="372"/>
      <c r="M19" s="798"/>
    </row>
    <row r="20" spans="1:13" s="33" customFormat="1" ht="12.5">
      <c r="A20" s="269" t="s">
        <v>40</v>
      </c>
      <c r="B20" s="43" t="s">
        <v>41</v>
      </c>
      <c r="C20" s="43"/>
      <c r="D20" s="48"/>
      <c r="E20" s="43"/>
      <c r="F20" s="49"/>
      <c r="G20" s="275" t="s">
        <v>42</v>
      </c>
      <c r="H20" s="275"/>
      <c r="I20" s="275"/>
      <c r="J20" s="363">
        <f>+'DATOS MAESTROS'!B6</f>
        <v>46246</v>
      </c>
      <c r="K20" s="441"/>
      <c r="L20" s="442"/>
      <c r="M20" s="798"/>
    </row>
    <row r="21" spans="1:13" s="33" customFormat="1" ht="12.5">
      <c r="A21" s="325" t="s">
        <v>43</v>
      </c>
      <c r="B21" s="723" t="s">
        <v>44</v>
      </c>
      <c r="C21" s="723"/>
      <c r="D21" s="573"/>
      <c r="E21" s="573"/>
      <c r="F21" s="573"/>
      <c r="G21" s="43"/>
      <c r="H21" s="43"/>
      <c r="I21" s="43"/>
      <c r="J21" s="50"/>
      <c r="K21" s="50"/>
      <c r="L21" s="43"/>
      <c r="M21" s="798"/>
    </row>
    <row r="22" spans="1:13" s="33" customFormat="1" ht="14">
      <c r="A22" s="435" t="s">
        <v>45</v>
      </c>
      <c r="B22" s="436"/>
      <c r="C22" s="436"/>
      <c r="D22" s="436"/>
      <c r="E22" s="436"/>
      <c r="F22" s="436"/>
      <c r="G22" s="436"/>
      <c r="H22" s="436"/>
      <c r="I22" s="436"/>
      <c r="J22" s="436"/>
      <c r="K22" s="436"/>
      <c r="L22" s="436"/>
      <c r="M22" s="798"/>
    </row>
    <row r="23" spans="1:13" s="33" customFormat="1" ht="13">
      <c r="A23" s="637" t="s">
        <v>46</v>
      </c>
      <c r="B23" s="409"/>
      <c r="C23" s="409"/>
      <c r="D23" s="409"/>
      <c r="E23" s="409"/>
      <c r="F23" s="409"/>
      <c r="G23" s="409"/>
      <c r="H23" s="409"/>
      <c r="I23" s="409"/>
      <c r="J23" s="409"/>
      <c r="K23" s="409"/>
      <c r="L23" s="409"/>
      <c r="M23" s="798"/>
    </row>
    <row r="24" spans="1:13" s="33" customFormat="1" ht="13" thickBot="1">
      <c r="A24" s="185" t="s">
        <v>38</v>
      </c>
      <c r="B24" s="43" t="s">
        <v>47</v>
      </c>
      <c r="C24" s="43"/>
      <c r="D24" s="43"/>
      <c r="E24" s="43"/>
      <c r="F24" s="43"/>
      <c r="G24" s="43"/>
      <c r="H24" s="51"/>
      <c r="I24" s="51"/>
      <c r="J24" s="43"/>
      <c r="K24" s="43"/>
      <c r="L24" s="43"/>
      <c r="M24" s="798"/>
    </row>
    <row r="25" spans="1:13" s="33" customFormat="1" ht="12.5">
      <c r="A25" s="186"/>
      <c r="B25" s="52"/>
      <c r="C25" s="52"/>
      <c r="D25" s="53"/>
      <c r="E25" s="53"/>
      <c r="F25" s="44"/>
      <c r="G25" s="445" t="s">
        <v>380</v>
      </c>
      <c r="H25" s="446"/>
      <c r="I25" s="447"/>
      <c r="J25" s="447"/>
      <c r="K25" s="447"/>
      <c r="L25" s="447"/>
      <c r="M25" s="798"/>
    </row>
    <row r="26" spans="1:13" s="33" customFormat="1" ht="13" thickBot="1">
      <c r="A26" s="184"/>
      <c r="B26" s="44"/>
      <c r="C26" s="44"/>
      <c r="D26" s="43"/>
      <c r="E26" s="43"/>
      <c r="F26" s="43"/>
      <c r="G26" s="445"/>
      <c r="H26" s="448"/>
      <c r="I26" s="449"/>
      <c r="J26" s="449"/>
      <c r="K26" s="449"/>
      <c r="L26" s="449"/>
      <c r="M26" s="798"/>
    </row>
    <row r="27" spans="1:13" s="33" customFormat="1" ht="12.75" customHeight="1">
      <c r="A27" s="184"/>
      <c r="B27" s="433" t="s">
        <v>49</v>
      </c>
      <c r="C27" s="433"/>
      <c r="D27" s="43"/>
      <c r="E27" s="43"/>
      <c r="F27" s="43"/>
      <c r="G27" s="43"/>
      <c r="H27" s="434" t="s">
        <v>50</v>
      </c>
      <c r="I27" s="434"/>
      <c r="J27" s="434"/>
      <c r="K27" s="434"/>
      <c r="L27" s="434"/>
      <c r="M27" s="798"/>
    </row>
    <row r="28" spans="1:13" s="33" customFormat="1" ht="12.75" customHeight="1" thickBot="1">
      <c r="A28" s="184"/>
      <c r="B28" s="54" t="s">
        <v>51</v>
      </c>
      <c r="C28" s="55"/>
      <c r="E28" s="56" t="s">
        <v>52</v>
      </c>
      <c r="F28" s="57"/>
      <c r="G28" s="43"/>
      <c r="H28" s="58"/>
      <c r="I28" s="58"/>
      <c r="J28" s="58"/>
      <c r="K28" s="58"/>
      <c r="L28" s="58"/>
      <c r="M28" s="798"/>
    </row>
    <row r="29" spans="1:13" s="33" customFormat="1" ht="12.5">
      <c r="A29" s="187"/>
      <c r="B29" s="56" t="s">
        <v>53</v>
      </c>
      <c r="C29" s="55"/>
      <c r="E29" s="56"/>
      <c r="F29" s="56"/>
      <c r="G29" s="51"/>
      <c r="H29" s="51"/>
      <c r="I29" s="411"/>
      <c r="J29" s="411"/>
      <c r="K29" s="411"/>
      <c r="L29" s="411"/>
      <c r="M29" s="798"/>
    </row>
    <row r="30" spans="1:13" s="33" customFormat="1" ht="13" thickBot="1">
      <c r="A30" s="187"/>
      <c r="B30" s="59" t="s">
        <v>54</v>
      </c>
      <c r="C30" s="55"/>
      <c r="E30" s="56" t="s">
        <v>55</v>
      </c>
      <c r="F30" s="57"/>
      <c r="G30" s="43"/>
      <c r="H30" s="43"/>
      <c r="I30" s="412" t="s">
        <v>56</v>
      </c>
      <c r="J30" s="412"/>
      <c r="K30" s="412"/>
      <c r="L30" s="412"/>
      <c r="M30" s="798"/>
    </row>
    <row r="31" spans="1:13" s="33" customFormat="1" ht="12.5">
      <c r="A31" s="187"/>
      <c r="G31" s="43"/>
      <c r="H31" s="43"/>
      <c r="I31" s="60"/>
      <c r="J31" s="60"/>
      <c r="K31" s="60"/>
      <c r="L31" s="60"/>
      <c r="M31" s="798"/>
    </row>
    <row r="32" spans="1:13" s="33" customFormat="1" ht="12.5">
      <c r="A32" s="187"/>
      <c r="B32" s="56"/>
      <c r="C32" s="44"/>
      <c r="E32" s="56"/>
      <c r="F32" s="56"/>
      <c r="G32" s="43"/>
      <c r="H32" s="43"/>
      <c r="I32" s="60"/>
      <c r="J32" s="60"/>
      <c r="K32" s="60"/>
      <c r="L32" s="60"/>
      <c r="M32" s="798"/>
    </row>
    <row r="33" spans="1:13" s="33" customFormat="1" ht="12.75" customHeight="1">
      <c r="A33" s="413" t="s">
        <v>57</v>
      </c>
      <c r="B33" s="414"/>
      <c r="C33" s="414"/>
      <c r="D33" s="414"/>
      <c r="E33" s="414"/>
      <c r="F33" s="414"/>
      <c r="G33" s="414"/>
      <c r="H33" s="51"/>
      <c r="I33" s="417"/>
      <c r="J33" s="417"/>
      <c r="K33" s="417"/>
      <c r="L33" s="417"/>
      <c r="M33" s="798"/>
    </row>
    <row r="34" spans="1:13" s="33" customFormat="1" ht="12.75" customHeight="1">
      <c r="A34" s="413"/>
      <c r="B34" s="414"/>
      <c r="C34" s="414"/>
      <c r="D34" s="414"/>
      <c r="E34" s="414"/>
      <c r="F34" s="414"/>
      <c r="G34" s="414"/>
      <c r="H34" s="61"/>
      <c r="I34" s="418" t="s">
        <v>58</v>
      </c>
      <c r="J34" s="418"/>
      <c r="K34" s="418"/>
      <c r="L34" s="418"/>
      <c r="M34" s="798"/>
    </row>
    <row r="35" spans="1:13" s="33" customFormat="1" ht="12.5">
      <c r="A35" s="415"/>
      <c r="B35" s="416"/>
      <c r="C35" s="416"/>
      <c r="D35" s="416"/>
      <c r="E35" s="416"/>
      <c r="F35" s="416"/>
      <c r="G35" s="416"/>
      <c r="H35" s="63"/>
      <c r="I35" s="419"/>
      <c r="J35" s="419"/>
      <c r="K35" s="419"/>
      <c r="L35" s="419"/>
      <c r="M35" s="798"/>
    </row>
    <row r="36" spans="1:13" s="33" customFormat="1" ht="14">
      <c r="A36" s="420" t="s">
        <v>59</v>
      </c>
      <c r="B36" s="421"/>
      <c r="C36" s="421"/>
      <c r="D36" s="421"/>
      <c r="E36" s="421"/>
      <c r="F36" s="421"/>
      <c r="G36" s="421"/>
      <c r="H36" s="421"/>
      <c r="I36" s="421"/>
      <c r="J36" s="421"/>
      <c r="K36" s="421"/>
      <c r="L36" s="422"/>
      <c r="M36" s="798"/>
    </row>
    <row r="37" spans="1:13" s="33" customFormat="1" ht="24" customHeight="1">
      <c r="A37" s="423" t="s">
        <v>60</v>
      </c>
      <c r="B37" s="424"/>
      <c r="C37" s="424"/>
      <c r="D37" s="424"/>
      <c r="E37" s="424"/>
      <c r="F37" s="424"/>
      <c r="G37" s="424"/>
      <c r="H37" s="424"/>
      <c r="I37" s="424"/>
      <c r="J37" s="424"/>
      <c r="K37" s="424"/>
      <c r="L37" s="424"/>
      <c r="M37" s="798"/>
    </row>
    <row r="38" spans="1:13" s="33" customFormat="1" ht="19.5" customHeight="1">
      <c r="A38" s="425"/>
      <c r="B38" s="426"/>
      <c r="C38" s="426"/>
      <c r="D38" s="426"/>
      <c r="E38" s="426"/>
      <c r="F38" s="426"/>
      <c r="G38" s="426"/>
      <c r="H38" s="426"/>
      <c r="I38" s="426"/>
      <c r="J38" s="426"/>
      <c r="K38" s="426"/>
      <c r="L38" s="426"/>
      <c r="M38" s="798"/>
    </row>
    <row r="39" spans="1:13" s="33" customFormat="1" ht="18.75" customHeight="1">
      <c r="A39" s="427"/>
      <c r="B39" s="428"/>
      <c r="C39" s="428"/>
      <c r="D39" s="428"/>
      <c r="E39" s="428"/>
      <c r="F39" s="428"/>
      <c r="G39" s="428"/>
      <c r="H39" s="428"/>
      <c r="I39" s="428"/>
      <c r="J39" s="428"/>
      <c r="K39" s="428"/>
      <c r="L39" s="428"/>
      <c r="M39" s="798"/>
    </row>
    <row r="40" spans="1:13" ht="20.25" customHeight="1">
      <c r="A40" s="64"/>
      <c r="B40" s="34"/>
      <c r="C40" s="34"/>
      <c r="D40" s="34"/>
      <c r="E40" s="34"/>
      <c r="F40" s="34"/>
      <c r="G40" s="34"/>
      <c r="H40" s="34"/>
      <c r="I40" s="34"/>
      <c r="J40" s="34"/>
      <c r="K40" s="34"/>
      <c r="L40" s="34"/>
      <c r="M40" s="798"/>
    </row>
    <row r="41" spans="1:13" ht="13.75" customHeight="1">
      <c r="A41" s="206"/>
      <c r="B41" s="405" t="s">
        <v>381</v>
      </c>
      <c r="C41" s="405"/>
      <c r="D41" s="405"/>
      <c r="E41" s="405"/>
      <c r="F41" s="405"/>
      <c r="G41" s="405"/>
      <c r="H41" s="405"/>
      <c r="I41" s="405"/>
      <c r="J41" s="405"/>
      <c r="K41" s="405"/>
      <c r="L41" s="136"/>
      <c r="M41" s="798"/>
    </row>
    <row r="42" spans="1:13" ht="23">
      <c r="A42" s="258" t="s">
        <v>255</v>
      </c>
      <c r="B42" s="389" t="s">
        <v>210</v>
      </c>
      <c r="C42" s="389"/>
      <c r="D42" s="389"/>
      <c r="E42" s="389"/>
      <c r="F42" s="389"/>
      <c r="G42" s="389"/>
      <c r="H42" s="389"/>
      <c r="I42" s="389"/>
      <c r="J42" s="259" t="s">
        <v>296</v>
      </c>
      <c r="K42" s="259" t="s">
        <v>297</v>
      </c>
      <c r="L42" s="260" t="s">
        <v>298</v>
      </c>
      <c r="M42" s="798"/>
    </row>
    <row r="43" spans="1:13" ht="22.5" customHeight="1">
      <c r="A43" s="207"/>
      <c r="B43" s="811" t="s">
        <v>429</v>
      </c>
      <c r="C43" s="811"/>
      <c r="D43" s="811"/>
      <c r="E43" s="811"/>
      <c r="F43" s="811"/>
      <c r="G43" s="811"/>
      <c r="H43" s="811"/>
      <c r="I43" s="811"/>
      <c r="J43" s="261">
        <v>348</v>
      </c>
      <c r="K43" s="261">
        <v>435</v>
      </c>
      <c r="L43" s="11">
        <f ca="1">IF(TODAY()&lt;=$L$18,J43*A43,K43*A43)</f>
        <v>0</v>
      </c>
      <c r="M43" s="798"/>
    </row>
    <row r="44" spans="1:13" ht="15" customHeight="1">
      <c r="A44" s="207"/>
      <c r="B44" s="812" t="s">
        <v>430</v>
      </c>
      <c r="C44" s="812"/>
      <c r="D44" s="812"/>
      <c r="E44" s="812"/>
      <c r="F44" s="812"/>
      <c r="G44" s="812"/>
      <c r="H44" s="812"/>
      <c r="I44" s="812"/>
      <c r="J44" s="262">
        <v>942</v>
      </c>
      <c r="K44" s="262">
        <v>1177</v>
      </c>
      <c r="L44" s="11">
        <f t="shared" ref="L44:L47" ca="1" si="0">IF(TODAY()&lt;=$L$18,J44*A44,K44*A44)</f>
        <v>0</v>
      </c>
      <c r="M44" s="798"/>
    </row>
    <row r="45" spans="1:13" ht="15" customHeight="1">
      <c r="A45" s="207"/>
      <c r="B45" s="812" t="s">
        <v>431</v>
      </c>
      <c r="C45" s="812"/>
      <c r="D45" s="812"/>
      <c r="E45" s="812"/>
      <c r="F45" s="812"/>
      <c r="G45" s="812"/>
      <c r="H45" s="812"/>
      <c r="I45" s="812"/>
      <c r="J45" s="262">
        <v>1187</v>
      </c>
      <c r="K45" s="262">
        <v>1484</v>
      </c>
      <c r="L45" s="11">
        <f t="shared" ca="1" si="0"/>
        <v>0</v>
      </c>
      <c r="M45" s="798"/>
    </row>
    <row r="46" spans="1:13" ht="15" customHeight="1">
      <c r="A46" s="207"/>
      <c r="B46" s="812" t="s">
        <v>432</v>
      </c>
      <c r="C46" s="812"/>
      <c r="D46" s="812"/>
      <c r="E46" s="812"/>
      <c r="F46" s="812"/>
      <c r="G46" s="812"/>
      <c r="H46" s="812"/>
      <c r="I46" s="812"/>
      <c r="J46" s="262">
        <v>1414</v>
      </c>
      <c r="K46" s="262">
        <v>1767</v>
      </c>
      <c r="L46" s="11">
        <f t="shared" ca="1" si="0"/>
        <v>0</v>
      </c>
      <c r="M46" s="798"/>
    </row>
    <row r="47" spans="1:13" ht="30" hidden="1" customHeight="1">
      <c r="A47" s="207"/>
      <c r="B47" s="812" t="s">
        <v>433</v>
      </c>
      <c r="C47" s="812"/>
      <c r="D47" s="812"/>
      <c r="E47" s="812"/>
      <c r="F47" s="812"/>
      <c r="G47" s="812"/>
      <c r="H47" s="812"/>
      <c r="I47" s="812"/>
      <c r="J47" s="262"/>
      <c r="K47" s="262"/>
      <c r="L47" s="11">
        <f t="shared" ca="1" si="0"/>
        <v>0</v>
      </c>
      <c r="M47" s="798"/>
    </row>
    <row r="48" spans="1:13" ht="14.25" customHeight="1">
      <c r="A48" s="302"/>
      <c r="B48" s="809"/>
      <c r="C48" s="809"/>
      <c r="D48" s="809"/>
      <c r="E48" s="809"/>
      <c r="F48" s="809"/>
      <c r="G48" s="809"/>
      <c r="H48" s="809"/>
      <c r="I48" s="809"/>
      <c r="J48" s="809"/>
      <c r="K48" s="809"/>
      <c r="L48" s="303"/>
      <c r="M48" s="798"/>
    </row>
    <row r="49" spans="1:13" ht="14.25" customHeight="1">
      <c r="A49" s="302"/>
      <c r="B49" s="810"/>
      <c r="C49" s="810"/>
      <c r="D49" s="810"/>
      <c r="E49" s="810"/>
      <c r="F49" s="810"/>
      <c r="G49" s="810"/>
      <c r="H49" s="810"/>
      <c r="I49" s="810"/>
      <c r="J49" s="810"/>
      <c r="K49" s="810"/>
      <c r="L49" s="303"/>
      <c r="M49" s="798"/>
    </row>
    <row r="50" spans="1:13" ht="14.25" customHeight="1" thickBot="1">
      <c r="A50" s="302"/>
      <c r="B50" s="197"/>
      <c r="C50" s="197"/>
      <c r="D50" s="197"/>
      <c r="E50" s="197"/>
      <c r="F50" s="197"/>
      <c r="G50" s="197"/>
      <c r="H50" s="197"/>
      <c r="I50" s="197"/>
      <c r="J50" s="304"/>
      <c r="K50" s="305"/>
      <c r="L50" s="303"/>
      <c r="M50" s="798"/>
    </row>
    <row r="51" spans="1:13" ht="16.75" customHeight="1" thickBot="1">
      <c r="A51" s="209"/>
      <c r="B51" s="74"/>
      <c r="C51" s="74"/>
      <c r="D51" s="74"/>
      <c r="E51" s="74"/>
      <c r="F51" s="74"/>
      <c r="G51" s="74"/>
      <c r="H51" s="74"/>
      <c r="I51" s="74"/>
      <c r="J51" s="785" t="s">
        <v>407</v>
      </c>
      <c r="K51" s="786"/>
      <c r="L51" s="327">
        <f ca="1">SUM(L43:L47)</f>
        <v>0</v>
      </c>
      <c r="M51" s="798"/>
    </row>
    <row r="52" spans="1:13" ht="16.75" customHeight="1">
      <c r="A52" s="209"/>
      <c r="B52" s="789" t="s">
        <v>408</v>
      </c>
      <c r="C52" s="790"/>
      <c r="D52" s="790"/>
      <c r="E52" s="790"/>
      <c r="F52" s="790"/>
      <c r="G52" s="791"/>
      <c r="H52" s="74"/>
      <c r="I52" s="74"/>
      <c r="J52" s="795" t="s">
        <v>271</v>
      </c>
      <c r="K52" s="796"/>
      <c r="L52" s="328">
        <f ca="1">+L51*16%</f>
        <v>0</v>
      </c>
      <c r="M52" s="798"/>
    </row>
    <row r="53" spans="1:13" ht="16.75" customHeight="1" thickBot="1">
      <c r="A53" s="209"/>
      <c r="B53" s="792"/>
      <c r="C53" s="793"/>
      <c r="D53" s="793"/>
      <c r="E53" s="793"/>
      <c r="F53" s="793"/>
      <c r="G53" s="794"/>
      <c r="H53" s="74"/>
      <c r="I53" s="74"/>
      <c r="J53" s="806" t="s">
        <v>221</v>
      </c>
      <c r="K53" s="807"/>
      <c r="L53" s="329">
        <f ca="1">+L52+L51</f>
        <v>0</v>
      </c>
      <c r="M53" s="798"/>
    </row>
    <row r="54" spans="1:13" s="141" customFormat="1" ht="14.25" customHeight="1" thickBot="1">
      <c r="A54" s="787"/>
      <c r="B54" s="788"/>
      <c r="C54" s="788"/>
      <c r="D54" s="788"/>
      <c r="E54" s="788"/>
      <c r="F54" s="788"/>
      <c r="G54" s="788"/>
      <c r="H54" s="788"/>
      <c r="I54" s="788"/>
      <c r="J54" s="788"/>
      <c r="K54" s="788"/>
      <c r="L54" s="788"/>
      <c r="M54" s="798"/>
    </row>
    <row r="55" spans="1:13" s="141" customFormat="1" ht="21" customHeight="1">
      <c r="A55" s="746" t="s">
        <v>310</v>
      </c>
      <c r="B55" s="747"/>
      <c r="C55" s="747"/>
      <c r="D55" s="747"/>
      <c r="E55" s="747"/>
      <c r="F55" s="747"/>
      <c r="G55" s="747"/>
      <c r="H55" s="747"/>
      <c r="I55" s="747"/>
      <c r="J55" s="747"/>
      <c r="K55" s="747"/>
      <c r="L55" s="306"/>
      <c r="M55" s="798"/>
    </row>
    <row r="56" spans="1:13" s="141" customFormat="1" ht="25.5" customHeight="1">
      <c r="A56" s="756"/>
      <c r="B56" s="757"/>
      <c r="C56" s="757"/>
      <c r="D56" s="757"/>
      <c r="E56" s="757"/>
      <c r="F56" s="757"/>
      <c r="G56" s="757"/>
      <c r="H56" s="757"/>
      <c r="I56" s="757"/>
      <c r="J56" s="757"/>
      <c r="K56" s="757"/>
      <c r="L56" s="757"/>
      <c r="M56" s="798"/>
    </row>
    <row r="57" spans="1:13" s="141" customFormat="1" ht="25.5" customHeight="1">
      <c r="A57" s="756" t="s">
        <v>311</v>
      </c>
      <c r="B57" s="757"/>
      <c r="C57" s="757"/>
      <c r="D57" s="757"/>
      <c r="E57" s="757"/>
      <c r="F57" s="757"/>
      <c r="G57" s="757"/>
      <c r="H57" s="757"/>
      <c r="I57" s="757"/>
      <c r="J57" s="757"/>
      <c r="K57" s="757"/>
      <c r="L57" s="757"/>
      <c r="M57" s="798"/>
    </row>
    <row r="58" spans="1:13" s="141" customFormat="1" ht="25.5" customHeight="1" thickBot="1">
      <c r="A58" s="276"/>
      <c r="B58" s="277"/>
      <c r="C58" s="277"/>
      <c r="D58" s="277"/>
      <c r="E58" s="277"/>
      <c r="F58" s="277"/>
      <c r="G58" s="277"/>
      <c r="H58" s="277"/>
      <c r="I58" s="277"/>
      <c r="J58" s="277"/>
      <c r="K58" s="277"/>
      <c r="L58" s="277"/>
      <c r="M58" s="798"/>
    </row>
    <row r="59" spans="1:13" s="141" customFormat="1" ht="12" customHeight="1" thickBot="1">
      <c r="A59" s="278"/>
      <c r="B59" s="279"/>
      <c r="C59" s="280"/>
      <c r="D59" s="280"/>
      <c r="E59" s="280"/>
      <c r="F59" s="742" t="s">
        <v>312</v>
      </c>
      <c r="G59" s="742"/>
      <c r="H59" s="758"/>
      <c r="I59" s="745"/>
      <c r="J59" s="280"/>
      <c r="K59" s="280"/>
      <c r="L59" s="280"/>
      <c r="M59" s="798"/>
    </row>
    <row r="60" spans="1:13" s="141" customFormat="1" ht="12" customHeight="1" thickBot="1">
      <c r="A60" s="278"/>
      <c r="B60" s="279"/>
      <c r="C60" s="280"/>
      <c r="D60" s="280"/>
      <c r="E60" s="280"/>
      <c r="F60" s="280"/>
      <c r="G60" s="280"/>
      <c r="H60" s="280"/>
      <c r="I60" s="280"/>
      <c r="J60" s="280"/>
      <c r="K60" s="280"/>
      <c r="L60" s="280"/>
      <c r="M60" s="798"/>
    </row>
    <row r="61" spans="1:13" s="141" customFormat="1" ht="20.149999999999999" customHeight="1">
      <c r="A61" s="278"/>
      <c r="B61" s="279"/>
      <c r="C61" s="280"/>
      <c r="D61" s="280"/>
      <c r="E61" s="280"/>
      <c r="F61" s="224"/>
      <c r="G61" s="225"/>
      <c r="H61" s="226"/>
      <c r="I61" s="225"/>
      <c r="J61" s="280"/>
      <c r="K61" s="280"/>
      <c r="L61" s="280"/>
      <c r="M61" s="798"/>
    </row>
    <row r="62" spans="1:13" s="141" customFormat="1" ht="20.149999999999999" customHeight="1">
      <c r="A62" s="184"/>
      <c r="B62" s="44"/>
      <c r="C62" s="146"/>
      <c r="D62" s="146"/>
      <c r="E62" s="146"/>
      <c r="F62" s="227"/>
      <c r="G62" s="228"/>
      <c r="H62" s="229"/>
      <c r="I62" s="228"/>
      <c r="J62" s="146"/>
      <c r="K62" s="146"/>
      <c r="L62" s="146"/>
      <c r="M62" s="798"/>
    </row>
    <row r="63" spans="1:13" s="141" customFormat="1" ht="20.149999999999999" customHeight="1">
      <c r="A63" s="184"/>
      <c r="B63" s="44"/>
      <c r="C63" s="146"/>
      <c r="D63" s="146"/>
      <c r="E63" s="146"/>
      <c r="F63" s="227"/>
      <c r="G63" s="228"/>
      <c r="H63" s="229"/>
      <c r="I63" s="228"/>
      <c r="J63" s="146"/>
      <c r="K63" s="146"/>
      <c r="L63" s="146"/>
      <c r="M63" s="798"/>
    </row>
    <row r="64" spans="1:13" s="141" customFormat="1" ht="20.149999999999999" customHeight="1">
      <c r="A64" s="184"/>
      <c r="B64" s="44"/>
      <c r="C64" s="146"/>
      <c r="D64" s="146"/>
      <c r="E64" s="146"/>
      <c r="F64" s="227"/>
      <c r="G64" s="228"/>
      <c r="H64" s="229"/>
      <c r="I64" s="228"/>
      <c r="J64" s="146"/>
      <c r="K64" s="146"/>
      <c r="L64" s="146"/>
      <c r="M64" s="798"/>
    </row>
    <row r="65" spans="1:13" s="141" customFormat="1" ht="20.149999999999999" customHeight="1" thickBot="1">
      <c r="A65" s="184"/>
      <c r="B65" s="44"/>
      <c r="C65" s="146"/>
      <c r="D65" s="146"/>
      <c r="E65" s="146"/>
      <c r="F65" s="230"/>
      <c r="G65" s="231"/>
      <c r="H65" s="232"/>
      <c r="I65" s="231"/>
      <c r="J65" s="146"/>
      <c r="K65" s="280"/>
      <c r="L65" s="280"/>
      <c r="M65" s="798"/>
    </row>
    <row r="66" spans="1:13" s="141" customFormat="1" ht="20.149999999999999" customHeight="1">
      <c r="A66" s="184"/>
      <c r="C66" s="741" t="s">
        <v>313</v>
      </c>
      <c r="D66" s="739"/>
      <c r="E66" s="146"/>
      <c r="F66" s="233"/>
      <c r="G66" s="234"/>
      <c r="H66" s="235"/>
      <c r="I66" s="234"/>
      <c r="J66" s="280"/>
      <c r="K66" s="740"/>
      <c r="L66" s="741" t="s">
        <v>314</v>
      </c>
      <c r="M66" s="798"/>
    </row>
    <row r="67" spans="1:13" s="141" customFormat="1" ht="20.149999999999999" customHeight="1">
      <c r="A67" s="278"/>
      <c r="C67" s="741"/>
      <c r="D67" s="739"/>
      <c r="E67" s="280"/>
      <c r="F67" s="221"/>
      <c r="G67" s="222"/>
      <c r="H67" s="223"/>
      <c r="I67" s="222"/>
      <c r="J67" s="280"/>
      <c r="K67" s="739"/>
      <c r="L67" s="741"/>
      <c r="M67" s="798"/>
    </row>
    <row r="68" spans="1:13" s="141" customFormat="1" ht="20.149999999999999" customHeight="1">
      <c r="A68" s="281"/>
      <c r="B68" s="282"/>
      <c r="C68" s="280"/>
      <c r="D68" s="280"/>
      <c r="E68" s="280"/>
      <c r="F68" s="221"/>
      <c r="G68" s="222"/>
      <c r="H68" s="223"/>
      <c r="I68" s="222"/>
      <c r="J68" s="280"/>
      <c r="K68" s="280"/>
      <c r="L68" s="280"/>
      <c r="M68" s="798"/>
    </row>
    <row r="69" spans="1:13" s="141" customFormat="1" ht="20.149999999999999" customHeight="1">
      <c r="A69" s="278"/>
      <c r="B69" s="279"/>
      <c r="C69" s="280"/>
      <c r="D69" s="280"/>
      <c r="E69" s="280"/>
      <c r="F69" s="221"/>
      <c r="G69" s="222"/>
      <c r="H69" s="223"/>
      <c r="I69" s="222"/>
      <c r="J69" s="280"/>
      <c r="K69" s="280"/>
      <c r="L69" s="280"/>
      <c r="M69" s="798"/>
    </row>
    <row r="70" spans="1:13" s="141" customFormat="1" ht="20.149999999999999" customHeight="1" thickBot="1">
      <c r="A70" s="278"/>
      <c r="B70" s="279"/>
      <c r="C70" s="280"/>
      <c r="D70" s="280"/>
      <c r="E70" s="280"/>
      <c r="F70" s="236"/>
      <c r="G70" s="237"/>
      <c r="H70" s="238"/>
      <c r="I70" s="237"/>
      <c r="J70" s="280"/>
      <c r="K70" s="280"/>
      <c r="L70" s="280"/>
      <c r="M70" s="798"/>
    </row>
    <row r="71" spans="1:13" s="141" customFormat="1" ht="20.149999999999999" customHeight="1">
      <c r="A71" s="278"/>
      <c r="B71" s="279"/>
      <c r="C71" s="280"/>
      <c r="D71" s="280"/>
      <c r="E71" s="280"/>
      <c r="F71" s="280"/>
      <c r="G71" s="742" t="s">
        <v>315</v>
      </c>
      <c r="H71" s="742"/>
      <c r="I71" s="280"/>
      <c r="J71" s="280"/>
      <c r="K71" s="280"/>
      <c r="L71" s="280"/>
      <c r="M71" s="798"/>
    </row>
    <row r="72" spans="1:13" s="141" customFormat="1" ht="12" customHeight="1" thickBot="1">
      <c r="A72" s="278"/>
      <c r="B72" s="279"/>
      <c r="C72" s="280"/>
      <c r="D72" s="280"/>
      <c r="E72" s="280"/>
      <c r="F72" s="280"/>
      <c r="G72" s="280"/>
      <c r="H72" s="280"/>
      <c r="I72" s="280"/>
      <c r="J72" s="280"/>
      <c r="K72" s="280"/>
      <c r="L72" s="280"/>
      <c r="M72" s="798"/>
    </row>
    <row r="73" spans="1:13" s="141" customFormat="1" ht="24" customHeight="1" thickBot="1">
      <c r="A73" s="278"/>
      <c r="B73" s="279"/>
      <c r="C73" s="280"/>
      <c r="D73" s="280"/>
      <c r="E73" s="280"/>
      <c r="F73" s="742" t="s">
        <v>23</v>
      </c>
      <c r="G73" s="743"/>
      <c r="H73" s="744"/>
      <c r="I73" s="745"/>
      <c r="J73" s="280"/>
      <c r="K73" s="280"/>
      <c r="L73" s="280"/>
      <c r="M73" s="798"/>
    </row>
    <row r="74" spans="1:13" s="141" customFormat="1" ht="15" customHeight="1">
      <c r="A74" s="184"/>
      <c r="B74" s="44"/>
      <c r="C74" s="44"/>
      <c r="D74" s="44"/>
      <c r="E74" s="44"/>
      <c r="F74" s="44"/>
      <c r="G74" s="44"/>
      <c r="H74" s="44"/>
      <c r="I74" s="44"/>
      <c r="J74" s="44"/>
      <c r="K74" s="44"/>
      <c r="L74" s="44"/>
      <c r="M74" s="798"/>
    </row>
    <row r="75" spans="1:13" s="141" customFormat="1" ht="21" customHeight="1">
      <c r="A75" s="404" t="s">
        <v>273</v>
      </c>
      <c r="B75" s="405"/>
      <c r="C75" s="405"/>
      <c r="D75" s="405"/>
      <c r="E75" s="405"/>
      <c r="F75" s="405"/>
      <c r="G75" s="405"/>
      <c r="H75" s="405"/>
      <c r="I75" s="405"/>
      <c r="J75" s="405"/>
      <c r="K75" s="405"/>
      <c r="L75" s="405"/>
      <c r="M75" s="798"/>
    </row>
    <row r="76" spans="1:13" s="141" customFormat="1" ht="13.5" customHeight="1">
      <c r="A76" s="737" t="s">
        <v>434</v>
      </c>
      <c r="B76" s="737"/>
      <c r="C76" s="737"/>
      <c r="D76" s="737"/>
      <c r="E76" s="737"/>
      <c r="F76" s="737"/>
      <c r="G76" s="737"/>
      <c r="H76" s="737"/>
      <c r="I76" s="737"/>
      <c r="J76" s="737"/>
      <c r="K76" s="737"/>
      <c r="L76" s="738"/>
      <c r="M76" s="798"/>
    </row>
    <row r="77" spans="1:13" s="141" customFormat="1" ht="12" customHeight="1">
      <c r="A77" s="737" t="s">
        <v>435</v>
      </c>
      <c r="B77" s="737"/>
      <c r="C77" s="737"/>
      <c r="D77" s="737"/>
      <c r="E77" s="737"/>
      <c r="F77" s="737"/>
      <c r="G77" s="737"/>
      <c r="H77" s="737"/>
      <c r="I77" s="737"/>
      <c r="J77" s="737"/>
      <c r="K77" s="737"/>
      <c r="L77" s="738"/>
      <c r="M77" s="798"/>
    </row>
    <row r="78" spans="1:13" s="141" customFormat="1" ht="12" customHeight="1">
      <c r="A78" s="737" t="s">
        <v>436</v>
      </c>
      <c r="B78" s="737"/>
      <c r="C78" s="737"/>
      <c r="D78" s="737"/>
      <c r="E78" s="737"/>
      <c r="F78" s="737"/>
      <c r="G78" s="737"/>
      <c r="H78" s="737"/>
      <c r="I78" s="737"/>
      <c r="J78" s="737"/>
      <c r="K78" s="737"/>
      <c r="L78" s="738"/>
      <c r="M78" s="798"/>
    </row>
    <row r="79" spans="1:13" s="141" customFormat="1" ht="15" customHeight="1">
      <c r="A79" s="737" t="s">
        <v>437</v>
      </c>
      <c r="B79" s="737"/>
      <c r="C79" s="737"/>
      <c r="D79" s="737"/>
      <c r="E79" s="737"/>
      <c r="F79" s="737"/>
      <c r="G79" s="737"/>
      <c r="H79" s="737"/>
      <c r="I79" s="737"/>
      <c r="J79" s="737"/>
      <c r="K79" s="737"/>
      <c r="L79" s="738"/>
      <c r="M79" s="798"/>
    </row>
    <row r="80" spans="1:13" s="141" customFormat="1" ht="15" customHeight="1">
      <c r="A80" s="720" t="s">
        <v>438</v>
      </c>
      <c r="B80" s="720"/>
      <c r="C80" s="720"/>
      <c r="D80" s="720"/>
      <c r="E80" s="720"/>
      <c r="F80" s="720"/>
      <c r="G80" s="720"/>
      <c r="H80" s="720"/>
      <c r="I80" s="720"/>
      <c r="J80" s="720"/>
      <c r="K80" s="720"/>
      <c r="L80" s="676"/>
      <c r="M80" s="798"/>
    </row>
    <row r="81" spans="1:13" s="141" customFormat="1">
      <c r="A81" s="720" t="s">
        <v>439</v>
      </c>
      <c r="B81" s="720"/>
      <c r="C81" s="720"/>
      <c r="D81" s="720"/>
      <c r="E81" s="720"/>
      <c r="F81" s="720"/>
      <c r="G81" s="720"/>
      <c r="H81" s="720"/>
      <c r="I81" s="720"/>
      <c r="J81" s="720"/>
      <c r="K81" s="720"/>
      <c r="L81" s="676"/>
      <c r="M81" s="798"/>
    </row>
    <row r="82" spans="1:13" s="141" customFormat="1" ht="15" customHeight="1">
      <c r="A82" s="737" t="s">
        <v>440</v>
      </c>
      <c r="B82" s="737"/>
      <c r="C82" s="737"/>
      <c r="D82" s="737"/>
      <c r="E82" s="737"/>
      <c r="F82" s="737"/>
      <c r="G82" s="737"/>
      <c r="H82" s="737"/>
      <c r="I82" s="737"/>
      <c r="J82" s="737"/>
      <c r="K82" s="737"/>
      <c r="L82" s="738"/>
      <c r="M82" s="798"/>
    </row>
    <row r="83" spans="1:13" s="141" customFormat="1" ht="15" customHeight="1">
      <c r="A83" s="772" t="s">
        <v>441</v>
      </c>
      <c r="B83" s="772"/>
      <c r="C83" s="772"/>
      <c r="D83" s="772"/>
      <c r="E83" s="772"/>
      <c r="F83" s="772"/>
      <c r="G83" s="772"/>
      <c r="H83" s="772"/>
      <c r="I83" s="772"/>
      <c r="J83" s="772"/>
      <c r="K83" s="772"/>
      <c r="L83" s="773"/>
      <c r="M83" s="798"/>
    </row>
    <row r="84" spans="1:13" s="141" customFormat="1" ht="15" customHeight="1">
      <c r="A84" s="737" t="s">
        <v>442</v>
      </c>
      <c r="B84" s="737"/>
      <c r="C84" s="737"/>
      <c r="D84" s="737"/>
      <c r="E84" s="737"/>
      <c r="F84" s="737"/>
      <c r="G84" s="737"/>
      <c r="H84" s="737"/>
      <c r="I84" s="737"/>
      <c r="J84" s="737"/>
      <c r="K84" s="737"/>
      <c r="L84" s="738"/>
      <c r="M84" s="798"/>
    </row>
    <row r="85" spans="1:13" s="141" customFormat="1" ht="15" customHeight="1">
      <c r="A85" s="737" t="s">
        <v>443</v>
      </c>
      <c r="B85" s="737"/>
      <c r="C85" s="737"/>
      <c r="D85" s="737"/>
      <c r="E85" s="737"/>
      <c r="F85" s="737"/>
      <c r="G85" s="737"/>
      <c r="H85" s="737"/>
      <c r="I85" s="737"/>
      <c r="J85" s="737"/>
      <c r="K85" s="737"/>
      <c r="L85" s="738"/>
      <c r="M85" s="798"/>
    </row>
    <row r="86" spans="1:13" s="141" customFormat="1">
      <c r="A86" s="737" t="s">
        <v>444</v>
      </c>
      <c r="B86" s="737"/>
      <c r="C86" s="737"/>
      <c r="D86" s="737"/>
      <c r="E86" s="737"/>
      <c r="F86" s="737"/>
      <c r="G86" s="737"/>
      <c r="H86" s="737"/>
      <c r="I86" s="737"/>
      <c r="J86" s="737"/>
      <c r="K86" s="737"/>
      <c r="L86" s="738"/>
      <c r="M86" s="798"/>
    </row>
    <row r="87" spans="1:13" s="141" customFormat="1" ht="26.25" customHeight="1">
      <c r="A87" s="720" t="s">
        <v>445</v>
      </c>
      <c r="B87" s="720"/>
      <c r="C87" s="720"/>
      <c r="D87" s="720"/>
      <c r="E87" s="720"/>
      <c r="F87" s="720"/>
      <c r="G87" s="720"/>
      <c r="H87" s="720"/>
      <c r="I87" s="720"/>
      <c r="J87" s="720"/>
      <c r="K87" s="720"/>
      <c r="L87" s="676"/>
      <c r="M87" s="798"/>
    </row>
    <row r="88" spans="1:13" s="141" customFormat="1" ht="15" customHeight="1">
      <c r="A88" s="720" t="s">
        <v>446</v>
      </c>
      <c r="B88" s="720"/>
      <c r="C88" s="720"/>
      <c r="D88" s="720"/>
      <c r="E88" s="720"/>
      <c r="F88" s="720"/>
      <c r="G88" s="720"/>
      <c r="H88" s="720"/>
      <c r="I88" s="720"/>
      <c r="J88" s="720"/>
      <c r="K88" s="720"/>
      <c r="L88" s="676"/>
      <c r="M88" s="798"/>
    </row>
    <row r="89" spans="1:13" s="141" customFormat="1" ht="15" customHeight="1">
      <c r="A89" s="451" t="s">
        <v>288</v>
      </c>
      <c r="B89" s="452"/>
      <c r="C89" s="452"/>
      <c r="D89" s="452"/>
      <c r="E89" s="452"/>
      <c r="F89" s="452"/>
      <c r="G89" s="452"/>
      <c r="H89" s="452"/>
      <c r="I89" s="452"/>
      <c r="J89" s="452"/>
      <c r="K89" s="452"/>
      <c r="L89" s="453"/>
      <c r="M89" s="798"/>
    </row>
    <row r="90" spans="1:13" s="141" customFormat="1" ht="17.25" customHeight="1" thickBot="1">
      <c r="A90" s="378"/>
      <c r="B90" s="379"/>
      <c r="C90" s="379"/>
      <c r="D90" s="379"/>
      <c r="E90" s="379"/>
      <c r="F90" s="379"/>
      <c r="G90" s="379"/>
      <c r="H90" s="379"/>
      <c r="I90" s="379"/>
      <c r="J90" s="379"/>
      <c r="K90" s="379"/>
      <c r="L90" s="379"/>
      <c r="M90" s="798"/>
    </row>
    <row r="91" spans="1:13" ht="35.25" customHeight="1">
      <c r="A91" s="380" t="s">
        <v>223</v>
      </c>
      <c r="B91" s="381"/>
      <c r="C91" s="381"/>
      <c r="D91" s="381"/>
      <c r="E91" s="381"/>
      <c r="F91" s="381"/>
      <c r="G91" s="381"/>
      <c r="H91" s="381"/>
      <c r="I91" s="381"/>
      <c r="J91" s="381"/>
      <c r="K91" s="381"/>
      <c r="L91" s="381"/>
      <c r="M91" s="798"/>
    </row>
    <row r="92" spans="1:13" ht="18.5" thickBot="1">
      <c r="A92" s="369" t="s">
        <v>205</v>
      </c>
      <c r="B92" s="370"/>
      <c r="C92" s="370"/>
      <c r="D92" s="370"/>
      <c r="E92" s="370"/>
      <c r="F92" s="370"/>
      <c r="G92" s="370"/>
      <c r="H92" s="370"/>
      <c r="I92" s="370"/>
      <c r="J92" s="370"/>
      <c r="K92" s="370"/>
      <c r="L92" s="370"/>
      <c r="M92" s="799"/>
    </row>
  </sheetData>
  <sheetProtection algorithmName="SHA-512" hashValue="Xeni7cR3A8i3FiDYH/aQZ/8hmJdOMnegz+rdmbC84/Z/jq5l0X7Ow1qGyr6eNsr8p95E3iLRUJvMSDfU0+QyVQ==" saltValue="vQ0R5pzbcAuytbdHPH8t+A==" spinCount="100000" sheet="1" objects="1" scenarios="1"/>
  <mergeCells count="85">
    <mergeCell ref="K2:M3"/>
    <mergeCell ref="E3:I3"/>
    <mergeCell ref="E4:I4"/>
    <mergeCell ref="A5:M5"/>
    <mergeCell ref="H6:I6"/>
    <mergeCell ref="J6:L6"/>
    <mergeCell ref="M6:M92"/>
    <mergeCell ref="A7:L7"/>
    <mergeCell ref="D8:H8"/>
    <mergeCell ref="K8:L8"/>
    <mergeCell ref="D9:H9"/>
    <mergeCell ref="K9:L10"/>
    <mergeCell ref="D10:H10"/>
    <mergeCell ref="D11:H11"/>
    <mergeCell ref="J11:L11"/>
    <mergeCell ref="D12:H12"/>
    <mergeCell ref="I12:J12"/>
    <mergeCell ref="A22:L22"/>
    <mergeCell ref="A23:L23"/>
    <mergeCell ref="D13:H13"/>
    <mergeCell ref="J13:L13"/>
    <mergeCell ref="D14:H14"/>
    <mergeCell ref="J14:L14"/>
    <mergeCell ref="D15:H15"/>
    <mergeCell ref="B21:F21"/>
    <mergeCell ref="J15:L15"/>
    <mergeCell ref="A17:L17"/>
    <mergeCell ref="A18:K18"/>
    <mergeCell ref="B19:C19"/>
    <mergeCell ref="H19:L19"/>
    <mergeCell ref="K20:L20"/>
    <mergeCell ref="B48:K49"/>
    <mergeCell ref="J51:K51"/>
    <mergeCell ref="B52:G53"/>
    <mergeCell ref="J52:K52"/>
    <mergeCell ref="G25:G26"/>
    <mergeCell ref="H25:L26"/>
    <mergeCell ref="F73:G73"/>
    <mergeCell ref="H73:I73"/>
    <mergeCell ref="A75:L75"/>
    <mergeCell ref="A76:L76"/>
    <mergeCell ref="B27:C27"/>
    <mergeCell ref="H27:L27"/>
    <mergeCell ref="A54:L54"/>
    <mergeCell ref="A37:L39"/>
    <mergeCell ref="B41:K41"/>
    <mergeCell ref="B42:I42"/>
    <mergeCell ref="I29:L29"/>
    <mergeCell ref="I30:L30"/>
    <mergeCell ref="A33:G35"/>
    <mergeCell ref="I33:L33"/>
    <mergeCell ref="I34:L35"/>
    <mergeCell ref="A36:L36"/>
    <mergeCell ref="A78:L78"/>
    <mergeCell ref="A79:L79"/>
    <mergeCell ref="A80:L80"/>
    <mergeCell ref="A81:L81"/>
    <mergeCell ref="J53:K53"/>
    <mergeCell ref="A77:L77"/>
    <mergeCell ref="A55:K55"/>
    <mergeCell ref="A56:L56"/>
    <mergeCell ref="A57:L57"/>
    <mergeCell ref="F59:G59"/>
    <mergeCell ref="H59:I59"/>
    <mergeCell ref="C66:C67"/>
    <mergeCell ref="D66:D67"/>
    <mergeCell ref="K66:K67"/>
    <mergeCell ref="L66:L67"/>
    <mergeCell ref="G71:H71"/>
    <mergeCell ref="A90:L90"/>
    <mergeCell ref="A91:L91"/>
    <mergeCell ref="A92:L92"/>
    <mergeCell ref="B43:I43"/>
    <mergeCell ref="B44:I44"/>
    <mergeCell ref="B45:I45"/>
    <mergeCell ref="B46:I46"/>
    <mergeCell ref="B47:I47"/>
    <mergeCell ref="A88:L88"/>
    <mergeCell ref="A89:L89"/>
    <mergeCell ref="A82:L82"/>
    <mergeCell ref="A83:L83"/>
    <mergeCell ref="A84:L84"/>
    <mergeCell ref="A85:L85"/>
    <mergeCell ref="A86:L86"/>
    <mergeCell ref="A87:L87"/>
  </mergeCells>
  <printOptions horizontalCentered="1"/>
  <pageMargins left="0.39370078740157483" right="0.39370078740157483" top="0.78740157480314965" bottom="1.5748031496062993" header="0.11811023622047245" footer="0"/>
  <pageSetup scale="65" fitToHeight="5"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N68"/>
  <sheetViews>
    <sheetView showGridLines="0" zoomScaleNormal="100" zoomScaleSheetLayoutView="100" workbookViewId="0">
      <selection activeCell="E8" sqref="E8:I8"/>
    </sheetView>
  </sheetViews>
  <sheetFormatPr baseColWidth="10" defaultColWidth="11.453125" defaultRowHeight="11.5"/>
  <cols>
    <col min="1" max="2" width="10.1796875" style="30" customWidth="1"/>
    <col min="3" max="3" width="10" style="30" customWidth="1"/>
    <col min="4" max="4" width="9.81640625" style="30" customWidth="1"/>
    <col min="5" max="5" width="10" style="30" customWidth="1"/>
    <col min="6" max="12" width="11.453125" style="30" customWidth="1"/>
    <col min="13" max="13" width="14.26953125" style="30" customWidth="1"/>
    <col min="14" max="14" width="7.7265625" style="30" customWidth="1"/>
    <col min="15" max="16384" width="11.453125" style="30"/>
  </cols>
  <sheetData>
    <row r="1" spans="1:14" s="33" customFormat="1" ht="51" customHeight="1">
      <c r="A1" s="32"/>
      <c r="B1" s="32"/>
      <c r="C1" s="32"/>
      <c r="D1" s="32"/>
      <c r="E1" s="29"/>
      <c r="F1" s="29"/>
      <c r="G1" s="29"/>
      <c r="H1" s="29"/>
      <c r="I1" s="29"/>
      <c r="J1" s="29"/>
      <c r="K1" s="29"/>
      <c r="L1" s="29"/>
      <c r="M1" s="29"/>
      <c r="N1" s="29"/>
    </row>
    <row r="2" spans="1:14" s="33" customFormat="1" ht="15" customHeight="1">
      <c r="A2" s="30"/>
      <c r="B2" s="30"/>
      <c r="C2" s="30"/>
      <c r="D2" s="30"/>
      <c r="E2" s="30"/>
      <c r="F2" s="34"/>
      <c r="G2" s="35"/>
      <c r="H2" s="35"/>
      <c r="I2" s="35"/>
      <c r="J2" s="35"/>
      <c r="K2" s="35"/>
      <c r="L2" s="454"/>
      <c r="M2" s="454"/>
      <c r="N2" s="454"/>
    </row>
    <row r="3" spans="1:14" s="33" customFormat="1" ht="15" customHeight="1">
      <c r="A3" s="30"/>
      <c r="B3" s="30"/>
      <c r="C3" s="30"/>
      <c r="D3" s="30"/>
      <c r="E3" s="36"/>
      <c r="F3" s="456" t="s">
        <v>447</v>
      </c>
      <c r="G3" s="456"/>
      <c r="H3" s="456"/>
      <c r="I3" s="456"/>
      <c r="J3" s="456"/>
      <c r="K3" s="456"/>
      <c r="L3" s="454"/>
      <c r="M3" s="454"/>
      <c r="N3" s="454"/>
    </row>
    <row r="4" spans="1:14" s="33" customFormat="1" ht="30" customHeight="1" thickBot="1">
      <c r="A4" s="30"/>
      <c r="B4" s="30"/>
      <c r="C4" s="30"/>
      <c r="D4" s="30"/>
      <c r="E4" s="30"/>
      <c r="F4" s="715" t="s">
        <v>292</v>
      </c>
      <c r="G4" s="715"/>
      <c r="H4" s="715"/>
      <c r="I4" s="715"/>
      <c r="J4" s="715"/>
      <c r="K4" s="715"/>
      <c r="L4" s="34"/>
      <c r="M4" s="37"/>
      <c r="N4" s="30"/>
    </row>
    <row r="5" spans="1:14" s="33" customFormat="1" ht="36.75" customHeight="1" thickBot="1">
      <c r="A5" s="458" t="s">
        <v>17</v>
      </c>
      <c r="B5" s="459"/>
      <c r="C5" s="459"/>
      <c r="D5" s="459"/>
      <c r="E5" s="459"/>
      <c r="F5" s="459"/>
      <c r="G5" s="459"/>
      <c r="H5" s="459"/>
      <c r="I5" s="459"/>
      <c r="J5" s="459"/>
      <c r="K5" s="459"/>
      <c r="L5" s="459"/>
      <c r="M5" s="459"/>
      <c r="N5" s="460"/>
    </row>
    <row r="6" spans="1:14" s="33" customFormat="1" ht="12.75" customHeight="1" thickBot="1">
      <c r="A6" s="307" t="s">
        <v>18</v>
      </c>
      <c r="B6" s="308"/>
      <c r="C6" s="333" t="str">
        <f>+'DATOS MAESTROS'!$B$3</f>
        <v>IBTM 2026</v>
      </c>
      <c r="D6" s="334"/>
      <c r="E6" s="334"/>
      <c r="F6" s="334"/>
      <c r="G6" s="334"/>
      <c r="H6" s="334"/>
      <c r="I6" s="335"/>
      <c r="J6" s="334"/>
      <c r="K6" s="334" t="s">
        <v>19</v>
      </c>
      <c r="L6" s="836" t="str">
        <f>+'DATOS MAESTROS'!$B$4</f>
        <v>August 19 - 20, 2026</v>
      </c>
      <c r="M6" s="836"/>
      <c r="N6" s="823" t="s">
        <v>448</v>
      </c>
    </row>
    <row r="7" spans="1:14" s="33" customFormat="1" ht="14.5" thickBot="1">
      <c r="A7" s="435" t="s">
        <v>21</v>
      </c>
      <c r="B7" s="436"/>
      <c r="C7" s="436"/>
      <c r="D7" s="436"/>
      <c r="E7" s="436"/>
      <c r="F7" s="436"/>
      <c r="G7" s="436"/>
      <c r="H7" s="436"/>
      <c r="I7" s="436"/>
      <c r="J7" s="436"/>
      <c r="K7" s="436"/>
      <c r="L7" s="436"/>
      <c r="M7" s="436"/>
      <c r="N7" s="824"/>
    </row>
    <row r="8" spans="1:14" s="33" customFormat="1" ht="13" thickBot="1">
      <c r="A8" s="181" t="s">
        <v>22</v>
      </c>
      <c r="B8" s="312"/>
      <c r="C8" s="42"/>
      <c r="D8" s="42"/>
      <c r="E8" s="471"/>
      <c r="F8" s="471"/>
      <c r="G8" s="471"/>
      <c r="H8" s="471"/>
      <c r="I8" s="471"/>
      <c r="J8" s="43"/>
      <c r="K8" s="43"/>
      <c r="L8" s="472" t="s">
        <v>23</v>
      </c>
      <c r="M8" s="473"/>
      <c r="N8" s="824"/>
    </row>
    <row r="9" spans="1:14" s="33" customFormat="1" ht="12.5">
      <c r="A9" s="182" t="s">
        <v>24</v>
      </c>
      <c r="B9" s="51"/>
      <c r="C9" s="44"/>
      <c r="D9" s="44"/>
      <c r="E9" s="431"/>
      <c r="F9" s="431"/>
      <c r="G9" s="431"/>
      <c r="H9" s="431"/>
      <c r="I9" s="431"/>
      <c r="J9" s="43"/>
      <c r="K9" s="43"/>
      <c r="L9" s="474"/>
      <c r="M9" s="475"/>
      <c r="N9" s="824"/>
    </row>
    <row r="10" spans="1:14" s="33" customFormat="1" ht="13" thickBot="1">
      <c r="A10" s="182" t="s">
        <v>25</v>
      </c>
      <c r="B10" s="51"/>
      <c r="C10" s="44"/>
      <c r="D10" s="44"/>
      <c r="E10" s="431"/>
      <c r="F10" s="431"/>
      <c r="G10" s="431"/>
      <c r="H10" s="431"/>
      <c r="I10" s="431"/>
      <c r="J10" s="43"/>
      <c r="K10" s="43"/>
      <c r="L10" s="476"/>
      <c r="M10" s="477"/>
      <c r="N10" s="824"/>
    </row>
    <row r="11" spans="1:14" s="33" customFormat="1" ht="12.5">
      <c r="A11" s="182" t="s">
        <v>26</v>
      </c>
      <c r="B11" s="51"/>
      <c r="C11" s="44"/>
      <c r="D11" s="44"/>
      <c r="E11" s="431"/>
      <c r="F11" s="431"/>
      <c r="G11" s="431"/>
      <c r="H11" s="431"/>
      <c r="I11" s="431"/>
      <c r="J11" s="45" t="s">
        <v>208</v>
      </c>
      <c r="K11" s="450"/>
      <c r="L11" s="450"/>
      <c r="M11" s="450"/>
      <c r="N11" s="824"/>
    </row>
    <row r="12" spans="1:14" s="33" customFormat="1" ht="12.5">
      <c r="A12" s="182" t="s">
        <v>28</v>
      </c>
      <c r="B12" s="51"/>
      <c r="C12" s="44"/>
      <c r="D12" s="44"/>
      <c r="E12" s="431"/>
      <c r="F12" s="431"/>
      <c r="G12" s="431"/>
      <c r="H12" s="431"/>
      <c r="I12" s="431"/>
      <c r="J12" s="432" t="s">
        <v>29</v>
      </c>
      <c r="K12" s="432"/>
      <c r="L12" s="241"/>
      <c r="M12" s="241"/>
      <c r="N12" s="824"/>
    </row>
    <row r="13" spans="1:14" s="33" customFormat="1" ht="12.5">
      <c r="A13" s="182" t="s">
        <v>30</v>
      </c>
      <c r="B13" s="51"/>
      <c r="C13" s="44"/>
      <c r="D13" s="44"/>
      <c r="E13" s="431"/>
      <c r="F13" s="431"/>
      <c r="G13" s="431"/>
      <c r="H13" s="431"/>
      <c r="I13" s="431"/>
      <c r="J13" s="45" t="s">
        <v>31</v>
      </c>
      <c r="K13" s="450"/>
      <c r="L13" s="450"/>
      <c r="M13" s="450"/>
      <c r="N13" s="824"/>
    </row>
    <row r="14" spans="1:14" s="33" customFormat="1" ht="12.5">
      <c r="A14" s="182" t="s">
        <v>32</v>
      </c>
      <c r="B14" s="51"/>
      <c r="C14" s="44"/>
      <c r="D14" s="44"/>
      <c r="E14" s="431"/>
      <c r="F14" s="431"/>
      <c r="G14" s="431"/>
      <c r="H14" s="431"/>
      <c r="I14" s="431"/>
      <c r="J14" s="45" t="s">
        <v>33</v>
      </c>
      <c r="K14" s="450"/>
      <c r="L14" s="450"/>
      <c r="M14" s="450"/>
      <c r="N14" s="824"/>
    </row>
    <row r="15" spans="1:14" s="33" customFormat="1" ht="12.5">
      <c r="A15" s="183" t="s">
        <v>34</v>
      </c>
      <c r="B15" s="313"/>
      <c r="C15" s="46"/>
      <c r="D15" s="46"/>
      <c r="E15" s="491"/>
      <c r="F15" s="491"/>
      <c r="G15" s="491"/>
      <c r="H15" s="491"/>
      <c r="I15" s="491"/>
      <c r="J15" s="47"/>
      <c r="K15" s="417"/>
      <c r="L15" s="417"/>
      <c r="M15" s="417"/>
      <c r="N15" s="824"/>
    </row>
    <row r="16" spans="1:14" s="33" customFormat="1" ht="12.5">
      <c r="A16" s="184"/>
      <c r="B16" s="44"/>
      <c r="C16" s="44"/>
      <c r="D16" s="44"/>
      <c r="E16" s="43"/>
      <c r="F16" s="43"/>
      <c r="G16" s="43"/>
      <c r="H16" s="43"/>
      <c r="I16" s="43"/>
      <c r="J16" s="44"/>
      <c r="K16" s="44"/>
      <c r="L16" s="44"/>
      <c r="M16" s="43"/>
      <c r="N16" s="824"/>
    </row>
    <row r="17" spans="1:14" s="33" customFormat="1" ht="15" customHeight="1">
      <c r="A17" s="435" t="s">
        <v>35</v>
      </c>
      <c r="B17" s="436"/>
      <c r="C17" s="436"/>
      <c r="D17" s="436"/>
      <c r="E17" s="436"/>
      <c r="F17" s="436"/>
      <c r="G17" s="436"/>
      <c r="H17" s="436"/>
      <c r="I17" s="436"/>
      <c r="J17" s="436"/>
      <c r="K17" s="436"/>
      <c r="L17" s="436"/>
      <c r="M17" s="436"/>
      <c r="N17" s="824"/>
    </row>
    <row r="18" spans="1:14" s="33" customFormat="1" ht="15" customHeight="1">
      <c r="A18" s="767" t="s">
        <v>251</v>
      </c>
      <c r="B18" s="684"/>
      <c r="C18" s="684"/>
      <c r="D18" s="684"/>
      <c r="E18" s="684"/>
      <c r="F18" s="684"/>
      <c r="G18" s="684"/>
      <c r="H18" s="684"/>
      <c r="I18" s="684"/>
      <c r="J18" s="684"/>
      <c r="K18" s="684"/>
      <c r="L18" s="684"/>
      <c r="M18" s="367">
        <f>+'DATOS MAESTROS'!$B$5</f>
        <v>46231</v>
      </c>
      <c r="N18" s="824"/>
    </row>
    <row r="19" spans="1:14" s="33" customFormat="1" ht="12.75" customHeight="1">
      <c r="A19" s="182" t="s">
        <v>36</v>
      </c>
      <c r="B19" s="43" t="s">
        <v>240</v>
      </c>
      <c r="C19" s="74"/>
      <c r="D19" s="275" t="s">
        <v>294</v>
      </c>
      <c r="E19" s="63">
        <v>36314909</v>
      </c>
      <c r="F19" s="63"/>
      <c r="G19" s="63"/>
      <c r="H19" s="74" t="s">
        <v>38</v>
      </c>
      <c r="I19" s="372" t="s">
        <v>39</v>
      </c>
      <c r="J19" s="372"/>
      <c r="K19" s="372"/>
      <c r="L19" s="372"/>
      <c r="M19" s="372"/>
      <c r="N19" s="824"/>
    </row>
    <row r="20" spans="1:14" s="33" customFormat="1" ht="12.5">
      <c r="A20" s="332" t="s">
        <v>40</v>
      </c>
      <c r="B20" s="43" t="s">
        <v>41</v>
      </c>
      <c r="D20" s="43"/>
      <c r="E20" s="48"/>
      <c r="F20" s="43"/>
      <c r="G20" s="49"/>
      <c r="H20" s="275" t="s">
        <v>42</v>
      </c>
      <c r="I20" s="275"/>
      <c r="J20" s="275"/>
      <c r="K20" s="363">
        <f>+'DATOS MAESTROS'!B6</f>
        <v>46246</v>
      </c>
      <c r="L20" s="441"/>
      <c r="M20" s="442"/>
      <c r="N20" s="824"/>
    </row>
    <row r="21" spans="1:14" s="33" customFormat="1" ht="12.75" customHeight="1">
      <c r="A21" s="182" t="s">
        <v>43</v>
      </c>
      <c r="B21" s="62" t="s">
        <v>44</v>
      </c>
      <c r="D21" s="309"/>
      <c r="E21" s="74"/>
      <c r="F21" s="74"/>
      <c r="G21" s="74"/>
      <c r="H21" s="43"/>
      <c r="I21" s="43"/>
      <c r="J21" s="43"/>
      <c r="K21" s="50"/>
      <c r="L21" s="50"/>
      <c r="M21" s="43"/>
      <c r="N21" s="824"/>
    </row>
    <row r="22" spans="1:14" s="33" customFormat="1" ht="14">
      <c r="A22" s="435" t="str">
        <f>'Food &amp; Bev.'!A21</f>
        <v>Pay with Credit/ Debit Card (remote charge)</v>
      </c>
      <c r="B22" s="436"/>
      <c r="C22" s="436"/>
      <c r="D22" s="436"/>
      <c r="E22" s="436"/>
      <c r="F22" s="436"/>
      <c r="G22" s="436"/>
      <c r="H22" s="436"/>
      <c r="I22" s="436"/>
      <c r="J22" s="436"/>
      <c r="K22" s="436"/>
      <c r="L22" s="436"/>
      <c r="M22" s="436"/>
      <c r="N22" s="824"/>
    </row>
    <row r="23" spans="1:14" s="33" customFormat="1" ht="14">
      <c r="A23" s="435" t="str">
        <f>'Food &amp; Bev.'!A22</f>
        <v>Fill it only if your payment method is by credit/debit card</v>
      </c>
      <c r="B23" s="436"/>
      <c r="C23" s="436"/>
      <c r="D23" s="436"/>
      <c r="E23" s="436"/>
      <c r="F23" s="436"/>
      <c r="G23" s="436"/>
      <c r="H23" s="436"/>
      <c r="I23" s="436"/>
      <c r="J23" s="436"/>
      <c r="K23" s="436"/>
      <c r="L23" s="436"/>
      <c r="M23" s="436"/>
      <c r="N23" s="824"/>
    </row>
    <row r="24" spans="1:14" s="33" customFormat="1" ht="13" thickBot="1">
      <c r="A24" s="185" t="s">
        <v>38</v>
      </c>
      <c r="B24" s="52"/>
      <c r="C24" s="43" t="s">
        <v>47</v>
      </c>
      <c r="D24" s="43"/>
      <c r="E24" s="43"/>
      <c r="F24" s="43"/>
      <c r="G24" s="43"/>
      <c r="H24" s="43"/>
      <c r="I24" s="51"/>
      <c r="J24" s="51"/>
      <c r="K24" s="43"/>
      <c r="L24" s="43"/>
      <c r="M24" s="43"/>
      <c r="N24" s="824"/>
    </row>
    <row r="25" spans="1:14" s="33" customFormat="1" ht="12.75" customHeight="1">
      <c r="A25" s="186"/>
      <c r="B25" s="316"/>
      <c r="C25" s="52"/>
      <c r="D25" s="52"/>
      <c r="E25" s="53"/>
      <c r="F25" s="53"/>
      <c r="G25" s="44"/>
      <c r="H25" s="445" t="s">
        <v>48</v>
      </c>
      <c r="I25" s="446"/>
      <c r="J25" s="447"/>
      <c r="K25" s="447"/>
      <c r="L25" s="447"/>
      <c r="M25" s="447"/>
      <c r="N25" s="824"/>
    </row>
    <row r="26" spans="1:14" s="33" customFormat="1" ht="13" thickBot="1">
      <c r="A26" s="184"/>
      <c r="B26" s="44"/>
      <c r="C26" s="44"/>
      <c r="D26" s="44"/>
      <c r="E26" s="43"/>
      <c r="F26" s="43"/>
      <c r="G26" s="43"/>
      <c r="H26" s="445"/>
      <c r="I26" s="448"/>
      <c r="J26" s="449"/>
      <c r="K26" s="449"/>
      <c r="L26" s="449"/>
      <c r="M26" s="449"/>
      <c r="N26" s="824"/>
    </row>
    <row r="27" spans="1:14" s="33" customFormat="1" ht="12.75" customHeight="1">
      <c r="A27" s="184"/>
      <c r="B27" s="44"/>
      <c r="C27" s="433" t="s">
        <v>49</v>
      </c>
      <c r="D27" s="433"/>
      <c r="E27" s="43"/>
      <c r="F27" s="43"/>
      <c r="G27" s="43"/>
      <c r="H27" s="43"/>
      <c r="I27" s="434" t="s">
        <v>50</v>
      </c>
      <c r="J27" s="434"/>
      <c r="K27" s="434"/>
      <c r="L27" s="434"/>
      <c r="M27" s="434"/>
      <c r="N27" s="824"/>
    </row>
    <row r="28" spans="1:14" s="33" customFormat="1" ht="12.75" customHeight="1" thickBot="1">
      <c r="A28" s="184"/>
      <c r="B28" s="44"/>
      <c r="C28" s="54" t="s">
        <v>51</v>
      </c>
      <c r="D28" s="55"/>
      <c r="F28" s="56" t="s">
        <v>52</v>
      </c>
      <c r="G28" s="57"/>
      <c r="H28" s="43"/>
      <c r="I28" s="58"/>
      <c r="J28" s="58"/>
      <c r="K28" s="58"/>
      <c r="L28" s="58"/>
      <c r="M28" s="58"/>
      <c r="N28" s="824"/>
    </row>
    <row r="29" spans="1:14" s="33" customFormat="1" ht="12.5">
      <c r="A29" s="187"/>
      <c r="C29" s="56" t="s">
        <v>53</v>
      </c>
      <c r="D29" s="55"/>
      <c r="F29" s="56"/>
      <c r="G29" s="56"/>
      <c r="H29" s="51"/>
      <c r="I29" s="51"/>
      <c r="J29" s="411"/>
      <c r="K29" s="411"/>
      <c r="L29" s="411"/>
      <c r="M29" s="411"/>
      <c r="N29" s="824"/>
    </row>
    <row r="30" spans="1:14" s="33" customFormat="1" ht="13" thickBot="1">
      <c r="A30" s="187"/>
      <c r="C30" s="59" t="s">
        <v>54</v>
      </c>
      <c r="D30" s="55"/>
      <c r="F30" s="56" t="s">
        <v>55</v>
      </c>
      <c r="G30" s="57"/>
      <c r="H30" s="43"/>
      <c r="I30" s="43"/>
      <c r="J30" s="412" t="s">
        <v>56</v>
      </c>
      <c r="K30" s="412"/>
      <c r="L30" s="412"/>
      <c r="M30" s="412"/>
      <c r="N30" s="824"/>
    </row>
    <row r="31" spans="1:14" s="33" customFormat="1" ht="12.5">
      <c r="A31" s="187"/>
      <c r="H31" s="43"/>
      <c r="I31" s="43"/>
      <c r="J31" s="60"/>
      <c r="K31" s="60"/>
      <c r="L31" s="60"/>
      <c r="M31" s="60"/>
      <c r="N31" s="824"/>
    </row>
    <row r="32" spans="1:14" s="33" customFormat="1" ht="12.5">
      <c r="A32" s="187"/>
      <c r="C32" s="56"/>
      <c r="D32" s="44"/>
      <c r="F32" s="56"/>
      <c r="G32" s="56"/>
      <c r="H32" s="43"/>
      <c r="I32" s="43"/>
      <c r="J32" s="60"/>
      <c r="K32" s="60"/>
      <c r="L32" s="60"/>
      <c r="M32" s="60"/>
      <c r="N32" s="824"/>
    </row>
    <row r="33" spans="1:14" s="33" customFormat="1" ht="12.75" customHeight="1">
      <c r="A33" s="413" t="s">
        <v>57</v>
      </c>
      <c r="B33" s="414"/>
      <c r="C33" s="414"/>
      <c r="D33" s="414"/>
      <c r="E33" s="414"/>
      <c r="F33" s="414"/>
      <c r="G33" s="414"/>
      <c r="H33" s="414"/>
      <c r="I33" s="51"/>
      <c r="J33" s="417"/>
      <c r="K33" s="417"/>
      <c r="L33" s="417"/>
      <c r="M33" s="417"/>
      <c r="N33" s="824"/>
    </row>
    <row r="34" spans="1:14" s="33" customFormat="1" ht="12.75" customHeight="1">
      <c r="A34" s="413"/>
      <c r="B34" s="414"/>
      <c r="C34" s="414"/>
      <c r="D34" s="414"/>
      <c r="E34" s="414"/>
      <c r="F34" s="414"/>
      <c r="G34" s="414"/>
      <c r="H34" s="414"/>
      <c r="I34" s="61"/>
      <c r="J34" s="418" t="s">
        <v>58</v>
      </c>
      <c r="K34" s="418"/>
      <c r="L34" s="418"/>
      <c r="M34" s="418"/>
      <c r="N34" s="824"/>
    </row>
    <row r="35" spans="1:14" s="33" customFormat="1" ht="12.5">
      <c r="A35" s="415"/>
      <c r="B35" s="416"/>
      <c r="C35" s="416"/>
      <c r="D35" s="416"/>
      <c r="E35" s="416"/>
      <c r="F35" s="416"/>
      <c r="G35" s="416"/>
      <c r="H35" s="416"/>
      <c r="I35" s="63"/>
      <c r="J35" s="419"/>
      <c r="K35" s="419"/>
      <c r="L35" s="419"/>
      <c r="M35" s="419"/>
      <c r="N35" s="824"/>
    </row>
    <row r="36" spans="1:14" s="33" customFormat="1" ht="14">
      <c r="A36" s="420" t="s">
        <v>59</v>
      </c>
      <c r="B36" s="618"/>
      <c r="C36" s="421"/>
      <c r="D36" s="421"/>
      <c r="E36" s="421"/>
      <c r="F36" s="421"/>
      <c r="G36" s="421"/>
      <c r="H36" s="421"/>
      <c r="I36" s="421"/>
      <c r="J36" s="421"/>
      <c r="K36" s="421"/>
      <c r="L36" s="421"/>
      <c r="M36" s="422"/>
      <c r="N36" s="824"/>
    </row>
    <row r="37" spans="1:14" s="33" customFormat="1" ht="24" customHeight="1">
      <c r="A37" s="423" t="s">
        <v>60</v>
      </c>
      <c r="B37" s="424"/>
      <c r="C37" s="424"/>
      <c r="D37" s="424"/>
      <c r="E37" s="424"/>
      <c r="F37" s="424"/>
      <c r="G37" s="424"/>
      <c r="H37" s="424"/>
      <c r="I37" s="424"/>
      <c r="J37" s="424"/>
      <c r="K37" s="424"/>
      <c r="L37" s="424"/>
      <c r="M37" s="424"/>
      <c r="N37" s="824"/>
    </row>
    <row r="38" spans="1:14" s="33" customFormat="1" ht="19.5" customHeight="1">
      <c r="A38" s="425"/>
      <c r="B38" s="426"/>
      <c r="C38" s="426"/>
      <c r="D38" s="426"/>
      <c r="E38" s="426"/>
      <c r="F38" s="426"/>
      <c r="G38" s="426"/>
      <c r="H38" s="426"/>
      <c r="I38" s="426"/>
      <c r="J38" s="426"/>
      <c r="K38" s="426"/>
      <c r="L38" s="426"/>
      <c r="M38" s="426"/>
      <c r="N38" s="824"/>
    </row>
    <row r="39" spans="1:14" s="33" customFormat="1" ht="18.75" customHeight="1">
      <c r="A39" s="427"/>
      <c r="B39" s="428"/>
      <c r="C39" s="428"/>
      <c r="D39" s="428"/>
      <c r="E39" s="428"/>
      <c r="F39" s="428"/>
      <c r="G39" s="428"/>
      <c r="H39" s="428"/>
      <c r="I39" s="428"/>
      <c r="J39" s="428"/>
      <c r="K39" s="428"/>
      <c r="L39" s="428"/>
      <c r="M39" s="428"/>
      <c r="N39" s="824"/>
    </row>
    <row r="40" spans="1:14" s="33" customFormat="1" ht="18.75" customHeight="1">
      <c r="A40" s="210"/>
      <c r="B40" s="145"/>
      <c r="C40" s="145"/>
      <c r="D40" s="145"/>
      <c r="E40" s="145"/>
      <c r="F40" s="145"/>
      <c r="G40" s="145"/>
      <c r="H40" s="145"/>
      <c r="I40" s="145"/>
      <c r="J40" s="145"/>
      <c r="K40" s="145"/>
      <c r="L40" s="145"/>
      <c r="M40" s="145"/>
      <c r="N40" s="824"/>
    </row>
    <row r="41" spans="1:14" s="33" customFormat="1" ht="15.5">
      <c r="A41" s="826" t="s">
        <v>449</v>
      </c>
      <c r="B41" s="827"/>
      <c r="C41" s="827"/>
      <c r="D41" s="827"/>
      <c r="E41" s="828"/>
      <c r="F41" s="828"/>
      <c r="G41" s="828"/>
      <c r="H41" s="828"/>
      <c r="I41" s="828"/>
      <c r="J41" s="828"/>
      <c r="K41" s="828"/>
      <c r="L41" s="828"/>
      <c r="M41" s="828"/>
      <c r="N41" s="824"/>
    </row>
    <row r="42" spans="1:14" s="165" customFormat="1" ht="15" customHeight="1">
      <c r="A42" s="815" t="s">
        <v>450</v>
      </c>
      <c r="B42" s="816"/>
      <c r="C42" s="816"/>
      <c r="D42" s="816"/>
      <c r="E42" s="816"/>
      <c r="F42" s="816"/>
      <c r="G42" s="816"/>
      <c r="H42" s="164"/>
      <c r="I42" s="164"/>
      <c r="J42" s="164"/>
      <c r="K42" s="164"/>
      <c r="L42" s="164"/>
      <c r="M42" s="164"/>
      <c r="N42" s="824"/>
    </row>
    <row r="43" spans="1:14" s="33" customFormat="1" ht="27" customHeight="1">
      <c r="A43" s="65" t="str">
        <f>+'DATOS MAESTROS'!$B$8</f>
        <v>N/A</v>
      </c>
      <c r="B43" s="65" t="str">
        <f>+'DATOS MAESTROS'!$B$9</f>
        <v>N/A</v>
      </c>
      <c r="C43" s="65" t="str">
        <f>+'DATOS MAESTROS'!$B$10</f>
        <v>N/A</v>
      </c>
      <c r="D43" s="65">
        <f>+'DATOS MAESTROS'!$B$11</f>
        <v>46253</v>
      </c>
      <c r="E43" s="65">
        <f>+'DATOS MAESTROS'!$B$12</f>
        <v>45889</v>
      </c>
      <c r="F43" s="343" t="s">
        <v>451</v>
      </c>
      <c r="G43" s="833" t="s">
        <v>452</v>
      </c>
      <c r="H43" s="834"/>
      <c r="I43" s="834"/>
      <c r="J43" s="835"/>
      <c r="K43" s="336" t="s">
        <v>296</v>
      </c>
      <c r="L43" s="336" t="s">
        <v>297</v>
      </c>
      <c r="M43" s="337" t="s">
        <v>453</v>
      </c>
      <c r="N43" s="824"/>
    </row>
    <row r="44" spans="1:14" s="33" customFormat="1" ht="30.75" customHeight="1">
      <c r="A44" s="338"/>
      <c r="B44" s="339"/>
      <c r="C44" s="340"/>
      <c r="D44" s="340"/>
      <c r="E44" s="340"/>
      <c r="F44" s="341"/>
      <c r="G44" s="817" t="s">
        <v>454</v>
      </c>
      <c r="H44" s="818"/>
      <c r="I44" s="818"/>
      <c r="J44" s="819"/>
      <c r="K44" s="342">
        <v>2</v>
      </c>
      <c r="L44" s="342">
        <v>3</v>
      </c>
      <c r="M44" s="1">
        <f ca="1">IF(TODAY()&lt;=M18,(((+A44+B44+C44+D44+E44)*F44)*K44),(((+A44+B44+C44+D44+E44)*F44)*L44))</f>
        <v>0</v>
      </c>
      <c r="N44" s="824"/>
    </row>
    <row r="45" spans="1:14" ht="13">
      <c r="A45" s="209"/>
      <c r="B45" s="74"/>
      <c r="C45" s="74"/>
      <c r="D45" s="74"/>
      <c r="E45" s="74"/>
      <c r="F45" s="74"/>
      <c r="G45" s="74"/>
      <c r="H45" s="166"/>
      <c r="I45" s="166"/>
      <c r="J45" s="167"/>
      <c r="K45" s="829" t="s">
        <v>358</v>
      </c>
      <c r="L45" s="830"/>
      <c r="M45" s="264">
        <f ca="1">+M44</f>
        <v>0</v>
      </c>
      <c r="N45" s="824"/>
    </row>
    <row r="46" spans="1:14" ht="13" customHeight="1">
      <c r="A46" s="700" t="s">
        <v>455</v>
      </c>
      <c r="B46" s="700"/>
      <c r="C46" s="821"/>
      <c r="D46" s="821"/>
      <c r="E46" s="821"/>
      <c r="F46" s="821"/>
      <c r="G46" s="821"/>
      <c r="H46" s="821"/>
      <c r="I46" s="821"/>
      <c r="J46" s="167"/>
      <c r="K46" s="397" t="s">
        <v>271</v>
      </c>
      <c r="L46" s="398"/>
      <c r="M46" s="158">
        <f ca="1">+M45*16%</f>
        <v>0</v>
      </c>
      <c r="N46" s="824"/>
    </row>
    <row r="47" spans="1:14" ht="13.5" thickBot="1">
      <c r="A47" s="820"/>
      <c r="B47" s="821"/>
      <c r="C47" s="822"/>
      <c r="D47" s="822"/>
      <c r="E47" s="822"/>
      <c r="F47" s="822"/>
      <c r="G47" s="822"/>
      <c r="H47" s="822"/>
      <c r="I47" s="822"/>
      <c r="J47" s="167"/>
      <c r="K47" s="399" t="s">
        <v>221</v>
      </c>
      <c r="L47" s="400"/>
      <c r="M47" s="159">
        <f ca="1">+M45+M46</f>
        <v>0</v>
      </c>
      <c r="N47" s="824"/>
    </row>
    <row r="48" spans="1:14" ht="12" thickBot="1">
      <c r="A48" s="169"/>
      <c r="B48" s="60"/>
      <c r="C48" s="60"/>
      <c r="D48" s="60"/>
      <c r="E48" s="60"/>
      <c r="F48" s="168"/>
      <c r="G48" s="168"/>
      <c r="H48" s="44"/>
      <c r="I48" s="44"/>
      <c r="J48" s="167"/>
      <c r="K48" s="167"/>
      <c r="L48" s="167"/>
      <c r="N48" s="824"/>
    </row>
    <row r="49" spans="1:14" ht="32.25" customHeight="1" thickBot="1">
      <c r="A49" s="831" t="s">
        <v>456</v>
      </c>
      <c r="B49" s="832"/>
      <c r="C49" s="832"/>
      <c r="D49" s="832"/>
      <c r="E49" s="832"/>
      <c r="F49" s="832"/>
      <c r="G49" s="832"/>
      <c r="H49" s="832"/>
      <c r="I49" s="832"/>
      <c r="J49" s="832"/>
      <c r="K49" s="832"/>
      <c r="L49" s="832"/>
      <c r="M49" s="832"/>
      <c r="N49" s="824"/>
    </row>
    <row r="50" spans="1:14" ht="13">
      <c r="A50" s="170"/>
      <c r="B50" s="171"/>
      <c r="C50" s="171"/>
      <c r="D50" s="171"/>
      <c r="E50" s="171"/>
      <c r="F50" s="171"/>
      <c r="G50" s="171"/>
      <c r="H50" s="171"/>
      <c r="I50" s="171"/>
      <c r="J50" s="171"/>
      <c r="K50" s="171"/>
      <c r="L50" s="171"/>
      <c r="M50" s="171"/>
      <c r="N50" s="824"/>
    </row>
    <row r="51" spans="1:14" s="141" customFormat="1" ht="14.25" customHeight="1">
      <c r="A51" s="637" t="s">
        <v>273</v>
      </c>
      <c r="B51" s="409"/>
      <c r="C51" s="409"/>
      <c r="D51" s="409"/>
      <c r="E51" s="409"/>
      <c r="F51" s="409"/>
      <c r="G51" s="409"/>
      <c r="H51" s="409"/>
      <c r="I51" s="409"/>
      <c r="J51" s="409"/>
      <c r="K51" s="409"/>
      <c r="L51" s="409"/>
      <c r="M51" s="409"/>
      <c r="N51" s="824"/>
    </row>
    <row r="52" spans="1:14" s="141" customFormat="1" ht="15" customHeight="1">
      <c r="A52" s="737" t="s">
        <v>457</v>
      </c>
      <c r="B52" s="737"/>
      <c r="C52" s="737"/>
      <c r="D52" s="737"/>
      <c r="E52" s="737"/>
      <c r="F52" s="737"/>
      <c r="G52" s="737"/>
      <c r="H52" s="737"/>
      <c r="I52" s="737"/>
      <c r="J52" s="737"/>
      <c r="K52" s="737"/>
      <c r="L52" s="737"/>
      <c r="M52" s="738"/>
      <c r="N52" s="824"/>
    </row>
    <row r="53" spans="1:14" s="141" customFormat="1" ht="15" customHeight="1">
      <c r="A53" s="737" t="s">
        <v>458</v>
      </c>
      <c r="B53" s="737"/>
      <c r="C53" s="737"/>
      <c r="D53" s="737"/>
      <c r="E53" s="737"/>
      <c r="F53" s="737"/>
      <c r="G53" s="737"/>
      <c r="H53" s="737"/>
      <c r="I53" s="737"/>
      <c r="J53" s="737"/>
      <c r="K53" s="737"/>
      <c r="L53" s="737"/>
      <c r="M53" s="738"/>
      <c r="N53" s="824"/>
    </row>
    <row r="54" spans="1:14" s="141" customFormat="1" ht="15" customHeight="1">
      <c r="A54" s="737" t="s">
        <v>459</v>
      </c>
      <c r="B54" s="737"/>
      <c r="C54" s="737"/>
      <c r="D54" s="737"/>
      <c r="E54" s="737"/>
      <c r="F54" s="737"/>
      <c r="G54" s="737"/>
      <c r="H54" s="737"/>
      <c r="I54" s="737"/>
      <c r="J54" s="737"/>
      <c r="K54" s="737"/>
      <c r="L54" s="737"/>
      <c r="M54" s="738"/>
      <c r="N54" s="824"/>
    </row>
    <row r="55" spans="1:14" s="141" customFormat="1" ht="30" customHeight="1">
      <c r="A55" s="737" t="s">
        <v>460</v>
      </c>
      <c r="B55" s="737"/>
      <c r="C55" s="737"/>
      <c r="D55" s="737"/>
      <c r="E55" s="737"/>
      <c r="F55" s="737"/>
      <c r="G55" s="737"/>
      <c r="H55" s="737"/>
      <c r="I55" s="737"/>
      <c r="J55" s="737"/>
      <c r="K55" s="737"/>
      <c r="L55" s="737"/>
      <c r="M55" s="738"/>
      <c r="N55" s="824"/>
    </row>
    <row r="56" spans="1:14" s="141" customFormat="1" ht="30" customHeight="1">
      <c r="A56" s="737" t="s">
        <v>461</v>
      </c>
      <c r="B56" s="737"/>
      <c r="C56" s="737"/>
      <c r="D56" s="737"/>
      <c r="E56" s="737"/>
      <c r="F56" s="737"/>
      <c r="G56" s="737"/>
      <c r="H56" s="737"/>
      <c r="I56" s="737"/>
      <c r="J56" s="737"/>
      <c r="K56" s="737"/>
      <c r="L56" s="737"/>
      <c r="M56" s="738"/>
      <c r="N56" s="824"/>
    </row>
    <row r="57" spans="1:14" s="141" customFormat="1" ht="15" customHeight="1">
      <c r="A57" s="720" t="s">
        <v>462</v>
      </c>
      <c r="B57" s="720"/>
      <c r="C57" s="720"/>
      <c r="D57" s="720"/>
      <c r="E57" s="720"/>
      <c r="F57" s="720"/>
      <c r="G57" s="720"/>
      <c r="H57" s="720"/>
      <c r="I57" s="720"/>
      <c r="J57" s="720"/>
      <c r="K57" s="720"/>
      <c r="L57" s="720"/>
      <c r="M57" s="676"/>
      <c r="N57" s="824"/>
    </row>
    <row r="58" spans="1:14" s="141" customFormat="1" ht="15" customHeight="1">
      <c r="A58" s="737" t="s">
        <v>463</v>
      </c>
      <c r="B58" s="737"/>
      <c r="C58" s="737"/>
      <c r="D58" s="737"/>
      <c r="E58" s="737"/>
      <c r="F58" s="737"/>
      <c r="G58" s="737"/>
      <c r="H58" s="737"/>
      <c r="I58" s="737"/>
      <c r="J58" s="737"/>
      <c r="K58" s="737"/>
      <c r="L58" s="737"/>
      <c r="M58" s="738"/>
      <c r="N58" s="824"/>
    </row>
    <row r="59" spans="1:14" s="141" customFormat="1" ht="15" customHeight="1">
      <c r="A59" s="737" t="s">
        <v>464</v>
      </c>
      <c r="B59" s="737"/>
      <c r="C59" s="737"/>
      <c r="D59" s="737"/>
      <c r="E59" s="737"/>
      <c r="F59" s="737"/>
      <c r="G59" s="737"/>
      <c r="H59" s="737"/>
      <c r="I59" s="737"/>
      <c r="J59" s="737"/>
      <c r="K59" s="737"/>
      <c r="L59" s="737"/>
      <c r="M59" s="738"/>
      <c r="N59" s="824"/>
    </row>
    <row r="60" spans="1:14" s="141" customFormat="1" ht="15" customHeight="1">
      <c r="A60" s="737" t="s">
        <v>465</v>
      </c>
      <c r="B60" s="737"/>
      <c r="C60" s="737"/>
      <c r="D60" s="737"/>
      <c r="E60" s="737"/>
      <c r="F60" s="737"/>
      <c r="G60" s="737"/>
      <c r="H60" s="737"/>
      <c r="I60" s="737"/>
      <c r="J60" s="737"/>
      <c r="K60" s="737"/>
      <c r="L60" s="737"/>
      <c r="M60" s="738"/>
      <c r="N60" s="824"/>
    </row>
    <row r="61" spans="1:14" s="141" customFormat="1" ht="15" customHeight="1">
      <c r="A61" s="737" t="s">
        <v>466</v>
      </c>
      <c r="B61" s="737"/>
      <c r="C61" s="737"/>
      <c r="D61" s="737"/>
      <c r="E61" s="737"/>
      <c r="F61" s="737"/>
      <c r="G61" s="737"/>
      <c r="H61" s="737"/>
      <c r="I61" s="737"/>
      <c r="J61" s="737"/>
      <c r="K61" s="737"/>
      <c r="L61" s="737"/>
      <c r="M61" s="738"/>
      <c r="N61" s="824"/>
    </row>
    <row r="62" spans="1:14" s="141" customFormat="1" ht="15" customHeight="1">
      <c r="A62" s="737" t="s">
        <v>467</v>
      </c>
      <c r="B62" s="737"/>
      <c r="C62" s="737"/>
      <c r="D62" s="737"/>
      <c r="E62" s="737"/>
      <c r="F62" s="737"/>
      <c r="G62" s="737"/>
      <c r="H62" s="737"/>
      <c r="I62" s="737"/>
      <c r="J62" s="737"/>
      <c r="K62" s="737"/>
      <c r="L62" s="737"/>
      <c r="M62" s="738"/>
      <c r="N62" s="824"/>
    </row>
    <row r="63" spans="1:14" s="141" customFormat="1" ht="30" customHeight="1">
      <c r="A63" s="737" t="s">
        <v>468</v>
      </c>
      <c r="B63" s="737"/>
      <c r="C63" s="737"/>
      <c r="D63" s="737"/>
      <c r="E63" s="737"/>
      <c r="F63" s="737"/>
      <c r="G63" s="737"/>
      <c r="H63" s="737"/>
      <c r="I63" s="737"/>
      <c r="J63" s="737"/>
      <c r="K63" s="737"/>
      <c r="L63" s="737"/>
      <c r="M63" s="738"/>
      <c r="N63" s="824"/>
    </row>
    <row r="64" spans="1:14" ht="15" customHeight="1">
      <c r="A64" s="813" t="s">
        <v>288</v>
      </c>
      <c r="B64" s="814"/>
      <c r="C64" s="814"/>
      <c r="D64" s="814"/>
      <c r="E64" s="814"/>
      <c r="F64" s="814"/>
      <c r="G64" s="814"/>
      <c r="H64" s="814"/>
      <c r="I64" s="814"/>
      <c r="J64" s="814"/>
      <c r="K64" s="814"/>
      <c r="L64" s="814"/>
      <c r="M64" s="814"/>
      <c r="N64" s="824"/>
    </row>
    <row r="65" spans="1:14" ht="12" customHeight="1">
      <c r="A65" s="378"/>
      <c r="B65" s="379"/>
      <c r="C65" s="379"/>
      <c r="D65" s="379"/>
      <c r="E65" s="379"/>
      <c r="F65" s="379"/>
      <c r="G65" s="379"/>
      <c r="H65" s="379"/>
      <c r="I65" s="379"/>
      <c r="J65" s="379"/>
      <c r="K65" s="379"/>
      <c r="L65" s="379"/>
      <c r="M65" s="379"/>
      <c r="N65" s="824"/>
    </row>
    <row r="66" spans="1:14" ht="12" customHeight="1" thickBot="1">
      <c r="A66" s="162"/>
      <c r="B66" s="163"/>
      <c r="C66" s="163"/>
      <c r="D66" s="163"/>
      <c r="E66" s="163"/>
      <c r="F66" s="163"/>
      <c r="G66" s="163"/>
      <c r="H66" s="163"/>
      <c r="I66" s="163"/>
      <c r="J66" s="163"/>
      <c r="K66" s="163"/>
      <c r="L66" s="163"/>
      <c r="M66" s="163"/>
      <c r="N66" s="824"/>
    </row>
    <row r="67" spans="1:14" ht="35.25" customHeight="1">
      <c r="A67" s="380" t="s">
        <v>223</v>
      </c>
      <c r="B67" s="381"/>
      <c r="C67" s="381"/>
      <c r="D67" s="381"/>
      <c r="E67" s="381"/>
      <c r="F67" s="381"/>
      <c r="G67" s="381"/>
      <c r="H67" s="381"/>
      <c r="I67" s="381"/>
      <c r="J67" s="381"/>
      <c r="K67" s="381"/>
      <c r="L67" s="381"/>
      <c r="M67" s="381"/>
      <c r="N67" s="824"/>
    </row>
    <row r="68" spans="1:14" ht="18.5" thickBot="1">
      <c r="A68" s="369" t="s">
        <v>205</v>
      </c>
      <c r="B68" s="370"/>
      <c r="C68" s="370"/>
      <c r="D68" s="370"/>
      <c r="E68" s="370"/>
      <c r="F68" s="370"/>
      <c r="G68" s="370"/>
      <c r="H68" s="370"/>
      <c r="I68" s="370"/>
      <c r="J68" s="370"/>
      <c r="K68" s="370"/>
      <c r="L68" s="370"/>
      <c r="M68" s="370"/>
      <c r="N68" s="825"/>
    </row>
  </sheetData>
  <sheetProtection algorithmName="SHA-512" hashValue="IROBjzxUSphIURqzbF4KjLqTeqcXo47tsOoqLwzUKQXmqWzi1SeimgyNob16zy8ag1FrOV+8EMrenlpum9fDkw==" saltValue="UBu8nMpCX9mUxQlQVqXmPQ==" spinCount="100000" sheet="1" objects="1" scenarios="1"/>
  <mergeCells count="68">
    <mergeCell ref="I19:M19"/>
    <mergeCell ref="J34:M35"/>
    <mergeCell ref="A33:H35"/>
    <mergeCell ref="E10:I10"/>
    <mergeCell ref="E11:I11"/>
    <mergeCell ref="K13:M13"/>
    <mergeCell ref="K14:M14"/>
    <mergeCell ref="E12:I12"/>
    <mergeCell ref="E13:I13"/>
    <mergeCell ref="E14:I14"/>
    <mergeCell ref="L20:M20"/>
    <mergeCell ref="J12:K12"/>
    <mergeCell ref="K11:M11"/>
    <mergeCell ref="H25:H26"/>
    <mergeCell ref="C27:D27"/>
    <mergeCell ref="A22:M22"/>
    <mergeCell ref="A23:M23"/>
    <mergeCell ref="I25:M26"/>
    <mergeCell ref="I27:M27"/>
    <mergeCell ref="L2:N3"/>
    <mergeCell ref="A5:N5"/>
    <mergeCell ref="A7:M7"/>
    <mergeCell ref="L8:M8"/>
    <mergeCell ref="F3:K3"/>
    <mergeCell ref="F4:K4"/>
    <mergeCell ref="E8:I8"/>
    <mergeCell ref="L6:M6"/>
    <mergeCell ref="E9:I9"/>
    <mergeCell ref="E15:I15"/>
    <mergeCell ref="K15:M15"/>
    <mergeCell ref="A17:M17"/>
    <mergeCell ref="A18:L18"/>
    <mergeCell ref="A37:M39"/>
    <mergeCell ref="N6:N68"/>
    <mergeCell ref="A41:M41"/>
    <mergeCell ref="K45:L45"/>
    <mergeCell ref="J29:M29"/>
    <mergeCell ref="J30:M30"/>
    <mergeCell ref="J33:M33"/>
    <mergeCell ref="A36:M36"/>
    <mergeCell ref="L9:M10"/>
    <mergeCell ref="A68:M68"/>
    <mergeCell ref="K46:L46"/>
    <mergeCell ref="K47:L47"/>
    <mergeCell ref="A49:M49"/>
    <mergeCell ref="G43:J43"/>
    <mergeCell ref="A67:M67"/>
    <mergeCell ref="A51:M51"/>
    <mergeCell ref="A42:E42"/>
    <mergeCell ref="F42:G42"/>
    <mergeCell ref="A58:M58"/>
    <mergeCell ref="A59:M59"/>
    <mergeCell ref="A54:M54"/>
    <mergeCell ref="G44:J44"/>
    <mergeCell ref="A47:I47"/>
    <mergeCell ref="A46:B46"/>
    <mergeCell ref="C46:I46"/>
    <mergeCell ref="A63:M63"/>
    <mergeCell ref="A65:M65"/>
    <mergeCell ref="A52:M52"/>
    <mergeCell ref="A53:M53"/>
    <mergeCell ref="A56:M56"/>
    <mergeCell ref="A57:M57"/>
    <mergeCell ref="A55:M55"/>
    <mergeCell ref="A60:M60"/>
    <mergeCell ref="A61:M61"/>
    <mergeCell ref="A62:M62"/>
    <mergeCell ref="A64:M64"/>
  </mergeCells>
  <phoneticPr fontId="0" type="noConversion"/>
  <printOptions horizontalCentered="1"/>
  <pageMargins left="0.39370078740157483" right="0.39370078740157483" top="0.39370078740157483" bottom="0.39370078740157483" header="0" footer="0"/>
  <pageSetup scale="65" fitToHeight="5"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63C79-B865-4713-A0A0-89E891487CA3}">
  <dimension ref="A1:N87"/>
  <sheetViews>
    <sheetView showGridLines="0" workbookViewId="0">
      <selection activeCell="D14" sqref="D14:H14"/>
    </sheetView>
  </sheetViews>
  <sheetFormatPr baseColWidth="10" defaultColWidth="11.453125" defaultRowHeight="12.5"/>
  <cols>
    <col min="3" max="3" width="9.453125" customWidth="1"/>
    <col min="4" max="4" width="7.1796875" customWidth="1"/>
    <col min="5" max="5" width="8.7265625" customWidth="1"/>
    <col min="6" max="6" width="7.453125" customWidth="1"/>
    <col min="9" max="9" width="10" customWidth="1"/>
    <col min="10" max="10" width="9.81640625" customWidth="1"/>
    <col min="11" max="11" width="9" customWidth="1"/>
    <col min="13" max="13" width="7" customWidth="1"/>
  </cols>
  <sheetData>
    <row r="1" spans="1:13" ht="44.25" customHeight="1">
      <c r="A1" s="178"/>
      <c r="B1" s="179"/>
      <c r="C1" s="179"/>
      <c r="D1" s="31"/>
      <c r="E1" s="31"/>
      <c r="F1" s="31"/>
      <c r="G1" s="31"/>
      <c r="H1" s="31"/>
      <c r="I1" s="31"/>
      <c r="J1" s="31"/>
      <c r="K1" s="31"/>
      <c r="L1" s="31"/>
      <c r="M1" s="284"/>
    </row>
    <row r="2" spans="1:13" ht="14">
      <c r="A2" s="126"/>
      <c r="B2" s="30"/>
      <c r="C2" s="30"/>
      <c r="D2" s="30"/>
      <c r="E2" s="34"/>
      <c r="F2" s="35"/>
      <c r="G2" s="35"/>
      <c r="H2" s="35"/>
      <c r="I2" s="35"/>
      <c r="J2" s="35"/>
      <c r="K2" s="454"/>
      <c r="L2" s="454"/>
      <c r="M2" s="455"/>
    </row>
    <row r="3" spans="1:13" ht="20">
      <c r="A3" s="126"/>
      <c r="B3" s="30"/>
      <c r="C3" s="30"/>
      <c r="D3" s="36"/>
      <c r="E3" s="456" t="s">
        <v>469</v>
      </c>
      <c r="F3" s="456"/>
      <c r="G3" s="456"/>
      <c r="H3" s="456"/>
      <c r="I3" s="456"/>
      <c r="J3" s="456"/>
      <c r="K3" s="454"/>
      <c r="L3" s="454"/>
      <c r="M3" s="455"/>
    </row>
    <row r="4" spans="1:13" ht="27" customHeight="1" thickBot="1">
      <c r="A4" s="126"/>
      <c r="B4" s="30"/>
      <c r="C4" s="30"/>
      <c r="D4" s="30"/>
      <c r="E4" s="457"/>
      <c r="F4" s="457"/>
      <c r="G4" s="457"/>
      <c r="H4" s="457"/>
      <c r="I4" s="457"/>
      <c r="J4" s="457"/>
      <c r="K4" s="34"/>
      <c r="L4" s="37"/>
      <c r="M4" s="285"/>
    </row>
    <row r="5" spans="1:13" ht="32.25" customHeight="1" thickBot="1">
      <c r="A5" s="458" t="s">
        <v>17</v>
      </c>
      <c r="B5" s="459"/>
      <c r="C5" s="459"/>
      <c r="D5" s="459"/>
      <c r="E5" s="459"/>
      <c r="F5" s="459"/>
      <c r="G5" s="459"/>
      <c r="H5" s="459"/>
      <c r="I5" s="459"/>
      <c r="J5" s="459"/>
      <c r="K5" s="459"/>
      <c r="L5" s="459"/>
      <c r="M5" s="460"/>
    </row>
    <row r="6" spans="1:13" ht="17.25" customHeight="1">
      <c r="A6" s="180" t="s">
        <v>18</v>
      </c>
      <c r="B6" s="39" t="str">
        <f>+'DATOS MAESTROS'!B3</f>
        <v>IBTM 2026</v>
      </c>
      <c r="C6" s="40"/>
      <c r="D6" s="40"/>
      <c r="E6" s="40"/>
      <c r="F6" s="40"/>
      <c r="G6" s="41"/>
      <c r="H6" s="461" t="s">
        <v>19</v>
      </c>
      <c r="I6" s="462"/>
      <c r="J6" s="463" t="str">
        <f>+'DATOS MAESTROS'!B4</f>
        <v>August 19 - 20, 2026</v>
      </c>
      <c r="K6" s="464"/>
      <c r="L6" s="464"/>
      <c r="M6" s="465" t="s">
        <v>335</v>
      </c>
    </row>
    <row r="7" spans="1:13" ht="14.5" thickBot="1">
      <c r="A7" s="469" t="s">
        <v>21</v>
      </c>
      <c r="B7" s="470"/>
      <c r="C7" s="470"/>
      <c r="D7" s="470"/>
      <c r="E7" s="470"/>
      <c r="F7" s="470"/>
      <c r="G7" s="470"/>
      <c r="H7" s="470"/>
      <c r="I7" s="470"/>
      <c r="J7" s="470"/>
      <c r="K7" s="470"/>
      <c r="L7" s="470"/>
      <c r="M7" s="466"/>
    </row>
    <row r="8" spans="1:13" ht="13" thickBot="1">
      <c r="A8" s="181" t="s">
        <v>22</v>
      </c>
      <c r="B8" s="42"/>
      <c r="C8" s="42"/>
      <c r="D8" s="471"/>
      <c r="E8" s="471"/>
      <c r="F8" s="471"/>
      <c r="G8" s="471"/>
      <c r="H8" s="471"/>
      <c r="I8" s="43"/>
      <c r="J8" s="43"/>
      <c r="K8" s="472" t="s">
        <v>23</v>
      </c>
      <c r="L8" s="473"/>
      <c r="M8" s="466"/>
    </row>
    <row r="9" spans="1:13">
      <c r="A9" s="182" t="s">
        <v>24</v>
      </c>
      <c r="B9" s="44"/>
      <c r="C9" s="44"/>
      <c r="D9" s="431"/>
      <c r="E9" s="431"/>
      <c r="F9" s="431"/>
      <c r="G9" s="431"/>
      <c r="H9" s="431"/>
      <c r="I9" s="43"/>
      <c r="J9" s="43"/>
      <c r="K9" s="474"/>
      <c r="L9" s="475"/>
      <c r="M9" s="466"/>
    </row>
    <row r="10" spans="1:13" ht="13" thickBot="1">
      <c r="A10" s="182" t="s">
        <v>25</v>
      </c>
      <c r="B10" s="44"/>
      <c r="C10" s="44"/>
      <c r="D10" s="431"/>
      <c r="E10" s="431"/>
      <c r="F10" s="431"/>
      <c r="G10" s="431"/>
      <c r="H10" s="431"/>
      <c r="I10" s="43"/>
      <c r="J10" s="43"/>
      <c r="K10" s="476"/>
      <c r="L10" s="477"/>
      <c r="M10" s="466"/>
    </row>
    <row r="11" spans="1:13">
      <c r="A11" s="182" t="s">
        <v>26</v>
      </c>
      <c r="B11" s="44"/>
      <c r="C11" s="44"/>
      <c r="D11" s="431"/>
      <c r="E11" s="431"/>
      <c r="F11" s="431"/>
      <c r="G11" s="431"/>
      <c r="H11" s="431"/>
      <c r="I11" s="45" t="s">
        <v>208</v>
      </c>
      <c r="J11" s="450"/>
      <c r="K11" s="450"/>
      <c r="L11" s="450"/>
      <c r="M11" s="466"/>
    </row>
    <row r="12" spans="1:13">
      <c r="A12" s="182" t="s">
        <v>28</v>
      </c>
      <c r="B12" s="44"/>
      <c r="C12" s="44"/>
      <c r="D12" s="431"/>
      <c r="E12" s="431"/>
      <c r="F12" s="431"/>
      <c r="G12" s="431"/>
      <c r="H12" s="431"/>
      <c r="I12" s="432" t="s">
        <v>29</v>
      </c>
      <c r="J12" s="432"/>
      <c r="K12" s="241"/>
      <c r="L12" s="241"/>
      <c r="M12" s="466"/>
    </row>
    <row r="13" spans="1:13">
      <c r="A13" s="182" t="s">
        <v>30</v>
      </c>
      <c r="B13" s="44"/>
      <c r="C13" s="44"/>
      <c r="D13" s="431"/>
      <c r="E13" s="431"/>
      <c r="F13" s="431"/>
      <c r="G13" s="431"/>
      <c r="H13" s="431"/>
      <c r="I13" s="45" t="s">
        <v>31</v>
      </c>
      <c r="J13" s="450"/>
      <c r="K13" s="450"/>
      <c r="L13" s="450"/>
      <c r="M13" s="466"/>
    </row>
    <row r="14" spans="1:13">
      <c r="A14" s="182" t="s">
        <v>32</v>
      </c>
      <c r="B14" s="44"/>
      <c r="C14" s="44"/>
      <c r="D14" s="431"/>
      <c r="E14" s="431"/>
      <c r="F14" s="431"/>
      <c r="G14" s="431"/>
      <c r="H14" s="431"/>
      <c r="I14" s="45" t="s">
        <v>33</v>
      </c>
      <c r="J14" s="450"/>
      <c r="K14" s="450"/>
      <c r="L14" s="450"/>
      <c r="M14" s="466"/>
    </row>
    <row r="15" spans="1:13">
      <c r="A15" s="182" t="s">
        <v>34</v>
      </c>
      <c r="B15" s="44"/>
      <c r="C15" s="44"/>
      <c r="D15" s="431"/>
      <c r="E15" s="431"/>
      <c r="F15" s="431"/>
      <c r="G15" s="431"/>
      <c r="H15" s="431"/>
      <c r="I15" s="43"/>
      <c r="J15" s="432"/>
      <c r="K15" s="432"/>
      <c r="L15" s="432"/>
      <c r="M15" s="466"/>
    </row>
    <row r="16" spans="1:13">
      <c r="A16" s="44"/>
      <c r="B16" s="44"/>
      <c r="C16" s="44"/>
      <c r="D16" s="43"/>
      <c r="E16" s="43"/>
      <c r="F16" s="43"/>
      <c r="G16" s="43"/>
      <c r="H16" s="43"/>
      <c r="I16" s="44"/>
      <c r="J16" s="44"/>
      <c r="K16" s="44"/>
      <c r="L16" s="43"/>
      <c r="M16" s="467"/>
    </row>
    <row r="17" spans="1:13" ht="15" hidden="1" customHeight="1">
      <c r="A17" s="435" t="s">
        <v>35</v>
      </c>
      <c r="B17" s="436"/>
      <c r="C17" s="436"/>
      <c r="D17" s="436"/>
      <c r="E17" s="436"/>
      <c r="F17" s="436"/>
      <c r="G17" s="436"/>
      <c r="H17" s="436"/>
      <c r="I17" s="436"/>
      <c r="J17" s="436"/>
      <c r="K17" s="436"/>
      <c r="L17" s="436"/>
      <c r="M17" s="466"/>
    </row>
    <row r="18" spans="1:13" ht="15" hidden="1" customHeight="1">
      <c r="A18" s="437" t="s">
        <v>470</v>
      </c>
      <c r="B18" s="438"/>
      <c r="C18" s="438"/>
      <c r="D18" s="438"/>
      <c r="E18" s="438"/>
      <c r="F18" s="438"/>
      <c r="G18" s="438"/>
      <c r="H18" s="438"/>
      <c r="I18" s="438"/>
      <c r="J18" s="438"/>
      <c r="K18" s="439">
        <v>45007</v>
      </c>
      <c r="L18" s="439"/>
      <c r="M18" s="466"/>
    </row>
    <row r="19" spans="1:13" ht="12.75" hidden="1" customHeight="1">
      <c r="A19" s="185" t="s">
        <v>36</v>
      </c>
      <c r="B19" s="371" t="s">
        <v>37</v>
      </c>
      <c r="C19" s="371"/>
      <c r="D19" s="371"/>
      <c r="E19" s="371"/>
      <c r="F19" s="371"/>
      <c r="G19" s="74" t="s">
        <v>38</v>
      </c>
      <c r="H19" s="372" t="s">
        <v>39</v>
      </c>
      <c r="I19" s="372"/>
      <c r="J19" s="372"/>
      <c r="K19" s="372"/>
      <c r="L19" s="372"/>
      <c r="M19" s="466"/>
    </row>
    <row r="20" spans="1:13" ht="12.75" hidden="1" customHeight="1">
      <c r="A20" s="242" t="s">
        <v>40</v>
      </c>
      <c r="B20" s="43" t="s">
        <v>41</v>
      </c>
      <c r="C20" s="43"/>
      <c r="D20" s="48" t="s">
        <v>10</v>
      </c>
      <c r="E20" s="43"/>
      <c r="F20" s="49"/>
      <c r="G20" s="440"/>
      <c r="H20" s="440"/>
      <c r="I20" s="440"/>
      <c r="J20" s="440"/>
      <c r="K20" s="441"/>
      <c r="L20" s="442"/>
      <c r="M20" s="466"/>
    </row>
    <row r="21" spans="1:13" ht="12.75" hidden="1" customHeight="1">
      <c r="A21" s="185" t="s">
        <v>43</v>
      </c>
      <c r="B21" s="443" t="s">
        <v>44</v>
      </c>
      <c r="C21" s="443"/>
      <c r="D21" s="444"/>
      <c r="E21" s="444"/>
      <c r="F21" s="444"/>
      <c r="G21" s="43"/>
      <c r="H21" s="43"/>
      <c r="I21" s="43"/>
      <c r="J21" s="50"/>
      <c r="K21" s="50"/>
      <c r="L21" s="43"/>
      <c r="M21" s="466"/>
    </row>
    <row r="22" spans="1:13" ht="15" hidden="1" customHeight="1">
      <c r="A22" s="435" t="s">
        <v>45</v>
      </c>
      <c r="B22" s="436"/>
      <c r="C22" s="436"/>
      <c r="D22" s="436"/>
      <c r="E22" s="436"/>
      <c r="F22" s="436"/>
      <c r="G22" s="436"/>
      <c r="H22" s="436"/>
      <c r="I22" s="436"/>
      <c r="J22" s="436"/>
      <c r="K22" s="436"/>
      <c r="L22" s="436"/>
      <c r="M22" s="466"/>
    </row>
    <row r="23" spans="1:13" ht="15" hidden="1" customHeight="1">
      <c r="A23" s="435" t="s">
        <v>46</v>
      </c>
      <c r="B23" s="436"/>
      <c r="C23" s="436"/>
      <c r="D23" s="436"/>
      <c r="E23" s="436"/>
      <c r="F23" s="436"/>
      <c r="G23" s="436"/>
      <c r="H23" s="436"/>
      <c r="I23" s="436"/>
      <c r="J23" s="436"/>
      <c r="K23" s="436"/>
      <c r="L23" s="436"/>
      <c r="M23" s="466"/>
    </row>
    <row r="24" spans="1:13" ht="13.5" hidden="1" customHeight="1" thickBot="1">
      <c r="A24" s="185" t="s">
        <v>38</v>
      </c>
      <c r="B24" s="43" t="s">
        <v>47</v>
      </c>
      <c r="C24" s="43"/>
      <c r="D24" s="43"/>
      <c r="E24" s="43"/>
      <c r="F24" s="43"/>
      <c r="G24" s="43"/>
      <c r="H24" s="51"/>
      <c r="I24" s="51"/>
      <c r="J24" s="43"/>
      <c r="K24" s="43"/>
      <c r="L24" s="43"/>
      <c r="M24" s="466"/>
    </row>
    <row r="25" spans="1:13" ht="12.75" hidden="1" customHeight="1">
      <c r="A25" s="186"/>
      <c r="B25" s="52"/>
      <c r="C25" s="52"/>
      <c r="D25" s="53"/>
      <c r="E25" s="53"/>
      <c r="F25" s="44"/>
      <c r="G25" s="445" t="s">
        <v>48</v>
      </c>
      <c r="H25" s="446"/>
      <c r="I25" s="447"/>
      <c r="J25" s="447"/>
      <c r="K25" s="447"/>
      <c r="L25" s="447"/>
      <c r="M25" s="466"/>
    </row>
    <row r="26" spans="1:13" ht="13.5" hidden="1" customHeight="1" thickBot="1">
      <c r="A26" s="184"/>
      <c r="B26" s="44"/>
      <c r="C26" s="44"/>
      <c r="D26" s="43"/>
      <c r="E26" s="43"/>
      <c r="F26" s="43"/>
      <c r="G26" s="445"/>
      <c r="H26" s="448"/>
      <c r="I26" s="449"/>
      <c r="J26" s="449"/>
      <c r="K26" s="449"/>
      <c r="L26" s="449"/>
      <c r="M26" s="466"/>
    </row>
    <row r="27" spans="1:13" ht="12.75" hidden="1" customHeight="1">
      <c r="A27" s="184"/>
      <c r="B27" s="433" t="s">
        <v>49</v>
      </c>
      <c r="C27" s="433"/>
      <c r="D27" s="43"/>
      <c r="E27" s="43"/>
      <c r="F27" s="43"/>
      <c r="G27" s="43"/>
      <c r="H27" s="434" t="s">
        <v>50</v>
      </c>
      <c r="I27" s="434"/>
      <c r="J27" s="434"/>
      <c r="K27" s="434"/>
      <c r="L27" s="434"/>
      <c r="M27" s="466"/>
    </row>
    <row r="28" spans="1:13" ht="13.5" hidden="1" customHeight="1" thickBot="1">
      <c r="A28" s="184"/>
      <c r="B28" s="54" t="s">
        <v>51</v>
      </c>
      <c r="C28" s="55"/>
      <c r="D28" s="33"/>
      <c r="E28" s="56" t="s">
        <v>52</v>
      </c>
      <c r="F28" s="57"/>
      <c r="G28" s="43"/>
      <c r="H28" s="58"/>
      <c r="I28" s="58"/>
      <c r="J28" s="58"/>
      <c r="K28" s="58"/>
      <c r="L28" s="58"/>
      <c r="M28" s="466"/>
    </row>
    <row r="29" spans="1:13" ht="12.75" hidden="1" customHeight="1">
      <c r="A29" s="187"/>
      <c r="B29" s="56" t="s">
        <v>53</v>
      </c>
      <c r="C29" s="55"/>
      <c r="D29" s="33"/>
      <c r="E29" s="56"/>
      <c r="F29" s="56"/>
      <c r="G29" s="51"/>
      <c r="H29" s="51"/>
      <c r="I29" s="411"/>
      <c r="J29" s="411"/>
      <c r="K29" s="411"/>
      <c r="L29" s="411"/>
      <c r="M29" s="466"/>
    </row>
    <row r="30" spans="1:13" ht="13.5" hidden="1" customHeight="1" thickBot="1">
      <c r="A30" s="187"/>
      <c r="B30" s="59" t="s">
        <v>54</v>
      </c>
      <c r="C30" s="55"/>
      <c r="D30" s="33"/>
      <c r="E30" s="56" t="s">
        <v>55</v>
      </c>
      <c r="F30" s="57"/>
      <c r="G30" s="43"/>
      <c r="H30" s="43"/>
      <c r="I30" s="412" t="s">
        <v>56</v>
      </c>
      <c r="J30" s="412"/>
      <c r="K30" s="412"/>
      <c r="L30" s="412"/>
      <c r="M30" s="466"/>
    </row>
    <row r="31" spans="1:13" ht="12.75" hidden="1" customHeight="1">
      <c r="A31" s="187"/>
      <c r="B31" s="33"/>
      <c r="C31" s="33"/>
      <c r="D31" s="33"/>
      <c r="E31" s="33"/>
      <c r="F31" s="33"/>
      <c r="G31" s="43"/>
      <c r="H31" s="43"/>
      <c r="I31" s="60"/>
      <c r="J31" s="60"/>
      <c r="K31" s="60"/>
      <c r="L31" s="60"/>
      <c r="M31" s="466"/>
    </row>
    <row r="32" spans="1:13" ht="12.75" hidden="1" customHeight="1">
      <c r="A32" s="187"/>
      <c r="B32" s="56"/>
      <c r="C32" s="44"/>
      <c r="D32" s="33"/>
      <c r="E32" s="56"/>
      <c r="F32" s="56"/>
      <c r="G32" s="43"/>
      <c r="H32" s="43"/>
      <c r="I32" s="60"/>
      <c r="J32" s="60"/>
      <c r="K32" s="60"/>
      <c r="L32" s="60"/>
      <c r="M32" s="466"/>
    </row>
    <row r="33" spans="1:13" ht="12.75" hidden="1" customHeight="1">
      <c r="A33" s="413" t="s">
        <v>57</v>
      </c>
      <c r="B33" s="414"/>
      <c r="C33" s="414"/>
      <c r="D33" s="414"/>
      <c r="E33" s="414"/>
      <c r="F33" s="414"/>
      <c r="G33" s="414"/>
      <c r="H33" s="51"/>
      <c r="I33" s="417"/>
      <c r="J33" s="417"/>
      <c r="K33" s="417"/>
      <c r="L33" s="417"/>
      <c r="M33" s="466"/>
    </row>
    <row r="34" spans="1:13" ht="12.75" hidden="1" customHeight="1">
      <c r="A34" s="413"/>
      <c r="B34" s="414"/>
      <c r="C34" s="414"/>
      <c r="D34" s="414"/>
      <c r="E34" s="414"/>
      <c r="F34" s="414"/>
      <c r="G34" s="414"/>
      <c r="H34" s="61"/>
      <c r="I34" s="418" t="s">
        <v>58</v>
      </c>
      <c r="J34" s="418"/>
      <c r="K34" s="418"/>
      <c r="L34" s="418"/>
      <c r="M34" s="466"/>
    </row>
    <row r="35" spans="1:13" ht="12.75" hidden="1" customHeight="1">
      <c r="A35" s="415"/>
      <c r="B35" s="416"/>
      <c r="C35" s="416"/>
      <c r="D35" s="416"/>
      <c r="E35" s="416"/>
      <c r="F35" s="416"/>
      <c r="G35" s="416"/>
      <c r="H35" s="63"/>
      <c r="I35" s="419"/>
      <c r="J35" s="419"/>
      <c r="K35" s="419"/>
      <c r="L35" s="419"/>
      <c r="M35" s="466"/>
    </row>
    <row r="36" spans="1:13" ht="15" hidden="1" customHeight="1">
      <c r="A36" s="420" t="s">
        <v>59</v>
      </c>
      <c r="B36" s="421"/>
      <c r="C36" s="421"/>
      <c r="D36" s="421"/>
      <c r="E36" s="421"/>
      <c r="F36" s="421"/>
      <c r="G36" s="421"/>
      <c r="H36" s="421"/>
      <c r="I36" s="421"/>
      <c r="J36" s="421"/>
      <c r="K36" s="421"/>
      <c r="L36" s="422"/>
      <c r="M36" s="466"/>
    </row>
    <row r="37" spans="1:13" ht="27.75" hidden="1" customHeight="1">
      <c r="A37" s="423" t="s">
        <v>60</v>
      </c>
      <c r="B37" s="424"/>
      <c r="C37" s="424"/>
      <c r="D37" s="424"/>
      <c r="E37" s="424"/>
      <c r="F37" s="424"/>
      <c r="G37" s="424"/>
      <c r="H37" s="424"/>
      <c r="I37" s="424"/>
      <c r="J37" s="424"/>
      <c r="K37" s="424"/>
      <c r="L37" s="424"/>
      <c r="M37" s="466"/>
    </row>
    <row r="38" spans="1:13" ht="15" hidden="1" customHeight="1">
      <c r="A38" s="425"/>
      <c r="B38" s="426"/>
      <c r="C38" s="426"/>
      <c r="D38" s="426"/>
      <c r="E38" s="426"/>
      <c r="F38" s="426"/>
      <c r="G38" s="426"/>
      <c r="H38" s="426"/>
      <c r="I38" s="426"/>
      <c r="J38" s="426"/>
      <c r="K38" s="426"/>
      <c r="L38" s="426"/>
      <c r="M38" s="466"/>
    </row>
    <row r="39" spans="1:13" ht="12.75" hidden="1" customHeight="1">
      <c r="A39" s="427"/>
      <c r="B39" s="428"/>
      <c r="C39" s="428"/>
      <c r="D39" s="428"/>
      <c r="E39" s="428"/>
      <c r="F39" s="428"/>
      <c r="G39" s="428"/>
      <c r="H39" s="428"/>
      <c r="I39" s="428"/>
      <c r="J39" s="428"/>
      <c r="K39" s="428"/>
      <c r="L39" s="428"/>
      <c r="M39" s="466"/>
    </row>
    <row r="40" spans="1:13" ht="4.5" hidden="1" customHeight="1">
      <c r="A40" s="210"/>
      <c r="B40" s="145"/>
      <c r="C40" s="145"/>
      <c r="D40" s="145"/>
      <c r="E40" s="145"/>
      <c r="F40" s="145"/>
      <c r="G40" s="145"/>
      <c r="H40" s="145"/>
      <c r="I40" s="145"/>
      <c r="J40" s="145"/>
      <c r="K40" s="145"/>
      <c r="L40" s="145"/>
      <c r="M40" s="466"/>
    </row>
    <row r="41" spans="1:13" ht="30" customHeight="1">
      <c r="A41" s="373" t="s">
        <v>471</v>
      </c>
      <c r="B41" s="374"/>
      <c r="C41" s="374"/>
      <c r="D41" s="374"/>
      <c r="E41" s="374"/>
      <c r="F41" s="374"/>
      <c r="G41" s="374"/>
      <c r="H41" s="374"/>
      <c r="I41" s="374"/>
      <c r="J41" s="374"/>
      <c r="K41" s="374"/>
      <c r="L41" s="374"/>
      <c r="M41" s="466"/>
    </row>
    <row r="42" spans="1:13" ht="115.5" customHeight="1">
      <c r="A42" s="429" t="s">
        <v>472</v>
      </c>
      <c r="B42" s="430"/>
      <c r="C42" s="430"/>
      <c r="D42" s="430"/>
      <c r="E42" s="430"/>
      <c r="F42" s="430"/>
      <c r="G42" s="430"/>
      <c r="H42" s="430"/>
      <c r="I42" s="430"/>
      <c r="J42" s="430"/>
      <c r="K42" s="430"/>
      <c r="L42" s="430"/>
      <c r="M42" s="466"/>
    </row>
    <row r="43" spans="1:13">
      <c r="A43" s="211"/>
      <c r="B43" s="147"/>
      <c r="C43" s="147"/>
      <c r="D43" s="147"/>
      <c r="E43" s="147"/>
      <c r="F43" s="147"/>
      <c r="G43" s="147"/>
      <c r="H43" s="147"/>
      <c r="I43" s="147"/>
      <c r="J43" s="147"/>
      <c r="K43" s="147"/>
      <c r="L43" s="147"/>
      <c r="M43" s="466"/>
    </row>
    <row r="44" spans="1:13" ht="15" hidden="1" customHeight="1">
      <c r="A44" s="206"/>
      <c r="B44" s="409" t="s">
        <v>340</v>
      </c>
      <c r="C44" s="409"/>
      <c r="D44" s="409"/>
      <c r="E44" s="409"/>
      <c r="F44" s="409"/>
      <c r="G44" s="409"/>
      <c r="H44" s="409"/>
      <c r="I44" s="409"/>
      <c r="J44" s="409"/>
      <c r="K44" s="409"/>
      <c r="L44" s="136"/>
      <c r="M44" s="466"/>
    </row>
    <row r="45" spans="1:13" ht="24" hidden="1" customHeight="1">
      <c r="A45" s="258" t="s">
        <v>473</v>
      </c>
      <c r="B45" s="389" t="s">
        <v>210</v>
      </c>
      <c r="C45" s="389"/>
      <c r="D45" s="389"/>
      <c r="E45" s="389"/>
      <c r="F45" s="389"/>
      <c r="G45" s="389"/>
      <c r="H45" s="389"/>
      <c r="I45" s="389"/>
      <c r="J45" s="259" t="s">
        <v>296</v>
      </c>
      <c r="K45" s="259" t="s">
        <v>297</v>
      </c>
      <c r="L45" s="260" t="s">
        <v>298</v>
      </c>
      <c r="M45" s="466"/>
    </row>
    <row r="46" spans="1:13" ht="12.75" hidden="1" customHeight="1">
      <c r="A46" s="212"/>
      <c r="B46" s="391" t="s">
        <v>474</v>
      </c>
      <c r="C46" s="391"/>
      <c r="D46" s="391"/>
      <c r="E46" s="391"/>
      <c r="F46" s="391"/>
      <c r="G46" s="391"/>
      <c r="H46" s="391"/>
      <c r="I46" s="391"/>
      <c r="J46" s="263">
        <v>61</v>
      </c>
      <c r="K46" s="263">
        <v>73</v>
      </c>
      <c r="L46" s="12">
        <v>0</v>
      </c>
      <c r="M46" s="466"/>
    </row>
    <row r="47" spans="1:13" ht="12.75" hidden="1" customHeight="1">
      <c r="A47" s="213"/>
      <c r="B47" s="408" t="s">
        <v>475</v>
      </c>
      <c r="C47" s="408"/>
      <c r="D47" s="408"/>
      <c r="E47" s="408"/>
      <c r="F47" s="408"/>
      <c r="G47" s="408"/>
      <c r="H47" s="408"/>
      <c r="I47" s="408"/>
      <c r="J47" s="263">
        <v>8</v>
      </c>
      <c r="K47" s="263">
        <v>9</v>
      </c>
      <c r="L47" s="148">
        <v>0</v>
      </c>
      <c r="M47" s="466"/>
    </row>
    <row r="48" spans="1:13" ht="15" hidden="1" customHeight="1">
      <c r="A48" s="214"/>
      <c r="B48" s="409" t="s">
        <v>345</v>
      </c>
      <c r="C48" s="409"/>
      <c r="D48" s="409"/>
      <c r="E48" s="409"/>
      <c r="F48" s="409"/>
      <c r="G48" s="409"/>
      <c r="H48" s="409"/>
      <c r="I48" s="409"/>
      <c r="J48" s="409"/>
      <c r="K48" s="409"/>
      <c r="L48" s="150"/>
      <c r="M48" s="466"/>
    </row>
    <row r="49" spans="1:13" ht="24" hidden="1" customHeight="1">
      <c r="A49" s="258" t="s">
        <v>473</v>
      </c>
      <c r="B49" s="389" t="s">
        <v>210</v>
      </c>
      <c r="C49" s="389"/>
      <c r="D49" s="389"/>
      <c r="E49" s="389"/>
      <c r="F49" s="389"/>
      <c r="G49" s="389"/>
      <c r="H49" s="389"/>
      <c r="I49" s="389"/>
      <c r="J49" s="249" t="s">
        <v>296</v>
      </c>
      <c r="K49" s="249" t="s">
        <v>297</v>
      </c>
      <c r="L49" s="283" t="s">
        <v>298</v>
      </c>
      <c r="M49" s="466"/>
    </row>
    <row r="50" spans="1:13" ht="12.75" hidden="1" customHeight="1">
      <c r="A50" s="212"/>
      <c r="B50" s="410" t="s">
        <v>476</v>
      </c>
      <c r="C50" s="410"/>
      <c r="D50" s="410"/>
      <c r="E50" s="410"/>
      <c r="F50" s="410"/>
      <c r="G50" s="410"/>
      <c r="H50" s="410"/>
      <c r="I50" s="410"/>
      <c r="J50" s="263">
        <v>61</v>
      </c>
      <c r="K50" s="263">
        <v>73</v>
      </c>
      <c r="L50" s="151">
        <v>0</v>
      </c>
      <c r="M50" s="466"/>
    </row>
    <row r="51" spans="1:13" ht="12.75" hidden="1" customHeight="1">
      <c r="A51" s="212"/>
      <c r="B51" s="407" t="s">
        <v>477</v>
      </c>
      <c r="C51" s="407"/>
      <c r="D51" s="407"/>
      <c r="E51" s="407"/>
      <c r="F51" s="407"/>
      <c r="G51" s="407"/>
      <c r="H51" s="407"/>
      <c r="I51" s="407"/>
      <c r="J51" s="263">
        <v>92</v>
      </c>
      <c r="K51" s="263">
        <v>110</v>
      </c>
      <c r="L51" s="152">
        <v>0</v>
      </c>
      <c r="M51" s="466"/>
    </row>
    <row r="52" spans="1:13" ht="12.75" hidden="1" customHeight="1">
      <c r="A52" s="212"/>
      <c r="B52" s="407" t="s">
        <v>478</v>
      </c>
      <c r="C52" s="407"/>
      <c r="D52" s="407"/>
      <c r="E52" s="407"/>
      <c r="F52" s="407"/>
      <c r="G52" s="407"/>
      <c r="H52" s="407"/>
      <c r="I52" s="407"/>
      <c r="J52" s="263">
        <v>123</v>
      </c>
      <c r="K52" s="263">
        <v>148</v>
      </c>
      <c r="L52" s="152">
        <v>0</v>
      </c>
      <c r="M52" s="466"/>
    </row>
    <row r="53" spans="1:13" ht="12.75" hidden="1" customHeight="1">
      <c r="A53" s="212"/>
      <c r="B53" s="407" t="s">
        <v>479</v>
      </c>
      <c r="C53" s="407"/>
      <c r="D53" s="407"/>
      <c r="E53" s="407"/>
      <c r="F53" s="407"/>
      <c r="G53" s="407"/>
      <c r="H53" s="407"/>
      <c r="I53" s="407"/>
      <c r="J53" s="263">
        <v>154</v>
      </c>
      <c r="K53" s="263">
        <v>185</v>
      </c>
      <c r="L53" s="152">
        <v>0</v>
      </c>
      <c r="M53" s="466"/>
    </row>
    <row r="54" spans="1:13" ht="12.75" hidden="1" customHeight="1">
      <c r="A54" s="212"/>
      <c r="B54" s="407" t="s">
        <v>480</v>
      </c>
      <c r="C54" s="407"/>
      <c r="D54" s="407"/>
      <c r="E54" s="407"/>
      <c r="F54" s="407"/>
      <c r="G54" s="407"/>
      <c r="H54" s="407"/>
      <c r="I54" s="407"/>
      <c r="J54" s="263">
        <v>185</v>
      </c>
      <c r="K54" s="263">
        <v>222</v>
      </c>
      <c r="L54" s="152">
        <v>0</v>
      </c>
      <c r="M54" s="466"/>
    </row>
    <row r="55" spans="1:13" ht="12.75" hidden="1" customHeight="1">
      <c r="A55" s="212"/>
      <c r="B55" s="407" t="s">
        <v>481</v>
      </c>
      <c r="C55" s="407"/>
      <c r="D55" s="407"/>
      <c r="E55" s="407"/>
      <c r="F55" s="407"/>
      <c r="G55" s="407"/>
      <c r="H55" s="407"/>
      <c r="I55" s="407"/>
      <c r="J55" s="263">
        <v>216</v>
      </c>
      <c r="K55" s="263">
        <v>259</v>
      </c>
      <c r="L55" s="152">
        <v>0</v>
      </c>
      <c r="M55" s="466"/>
    </row>
    <row r="56" spans="1:13" ht="12.75" hidden="1" customHeight="1">
      <c r="A56" s="212"/>
      <c r="B56" s="407" t="s">
        <v>482</v>
      </c>
      <c r="C56" s="407"/>
      <c r="D56" s="407"/>
      <c r="E56" s="407"/>
      <c r="F56" s="407"/>
      <c r="G56" s="407"/>
      <c r="H56" s="407"/>
      <c r="I56" s="407"/>
      <c r="J56" s="263">
        <v>247</v>
      </c>
      <c r="K56" s="263">
        <v>296</v>
      </c>
      <c r="L56" s="152">
        <v>0</v>
      </c>
      <c r="M56" s="466"/>
    </row>
    <row r="57" spans="1:13" ht="12.75" hidden="1" customHeight="1">
      <c r="A57" s="212"/>
      <c r="B57" s="407" t="s">
        <v>483</v>
      </c>
      <c r="C57" s="407"/>
      <c r="D57" s="407"/>
      <c r="E57" s="407"/>
      <c r="F57" s="407"/>
      <c r="G57" s="407"/>
      <c r="H57" s="407"/>
      <c r="I57" s="407"/>
      <c r="J57" s="263">
        <v>278</v>
      </c>
      <c r="K57" s="263">
        <v>334</v>
      </c>
      <c r="L57" s="152">
        <v>0</v>
      </c>
      <c r="M57" s="466"/>
    </row>
    <row r="58" spans="1:13" ht="12.75" hidden="1" customHeight="1">
      <c r="A58" s="212"/>
      <c r="B58" s="407" t="s">
        <v>354</v>
      </c>
      <c r="C58" s="407"/>
      <c r="D58" s="407"/>
      <c r="E58" s="407"/>
      <c r="F58" s="407"/>
      <c r="G58" s="407"/>
      <c r="H58" s="407"/>
      <c r="I58" s="407"/>
      <c r="J58" s="263">
        <v>309</v>
      </c>
      <c r="K58" s="263">
        <v>371</v>
      </c>
      <c r="L58" s="152">
        <v>0</v>
      </c>
      <c r="M58" s="466"/>
    </row>
    <row r="59" spans="1:13" ht="12.75" hidden="1" customHeight="1">
      <c r="A59" s="385" t="s">
        <v>355</v>
      </c>
      <c r="B59" s="386"/>
      <c r="C59" s="386"/>
      <c r="D59" s="386"/>
      <c r="E59" s="386"/>
      <c r="F59" s="386"/>
      <c r="G59" s="386"/>
      <c r="H59" s="386"/>
      <c r="I59" s="386"/>
      <c r="J59" s="386"/>
      <c r="K59" s="386"/>
      <c r="L59" s="386"/>
      <c r="M59" s="466"/>
    </row>
    <row r="60" spans="1:13" ht="12.75" hidden="1" customHeight="1">
      <c r="A60" s="387" t="s">
        <v>356</v>
      </c>
      <c r="B60" s="388"/>
      <c r="C60" s="388"/>
      <c r="D60" s="388"/>
      <c r="E60" s="388"/>
      <c r="F60" s="388"/>
      <c r="G60" s="388"/>
      <c r="H60" s="388"/>
      <c r="I60" s="388"/>
      <c r="J60" s="388"/>
      <c r="K60" s="388"/>
      <c r="L60" s="388"/>
      <c r="M60" s="466"/>
    </row>
    <row r="61" spans="1:13" ht="24" hidden="1" customHeight="1">
      <c r="A61" s="258" t="s">
        <v>473</v>
      </c>
      <c r="B61" s="389" t="s">
        <v>210</v>
      </c>
      <c r="C61" s="389"/>
      <c r="D61" s="389"/>
      <c r="E61" s="389"/>
      <c r="F61" s="389"/>
      <c r="G61" s="389"/>
      <c r="H61" s="389"/>
      <c r="I61" s="389"/>
      <c r="J61" s="249" t="s">
        <v>296</v>
      </c>
      <c r="K61" s="249" t="s">
        <v>297</v>
      </c>
      <c r="L61" s="283" t="s">
        <v>298</v>
      </c>
      <c r="M61" s="466"/>
    </row>
    <row r="62" spans="1:13" ht="12.75" hidden="1" customHeight="1">
      <c r="A62" s="212"/>
      <c r="B62" s="390" t="s">
        <v>484</v>
      </c>
      <c r="C62" s="390"/>
      <c r="D62" s="390"/>
      <c r="E62" s="390"/>
      <c r="F62" s="390"/>
      <c r="G62" s="390"/>
      <c r="H62" s="390"/>
      <c r="I62" s="390"/>
      <c r="J62" s="263">
        <v>61</v>
      </c>
      <c r="K62" s="263">
        <v>73</v>
      </c>
      <c r="L62" s="152">
        <v>0</v>
      </c>
      <c r="M62" s="466"/>
    </row>
    <row r="63" spans="1:13" ht="13.5" hidden="1" customHeight="1" thickBot="1">
      <c r="A63" s="212"/>
      <c r="B63" s="391" t="s">
        <v>485</v>
      </c>
      <c r="C63" s="391"/>
      <c r="D63" s="391"/>
      <c r="E63" s="391"/>
      <c r="F63" s="391"/>
      <c r="G63" s="391"/>
      <c r="H63" s="391"/>
      <c r="I63" s="391"/>
      <c r="J63" s="263">
        <v>31</v>
      </c>
      <c r="K63" s="263">
        <v>38</v>
      </c>
      <c r="L63" s="154">
        <v>0</v>
      </c>
      <c r="M63" s="466"/>
    </row>
    <row r="64" spans="1:13" ht="12.75" hidden="1" customHeight="1">
      <c r="A64" s="392"/>
      <c r="B64" s="371"/>
      <c r="C64" s="371"/>
      <c r="D64" s="371"/>
      <c r="E64" s="371"/>
      <c r="F64" s="371"/>
      <c r="G64" s="371"/>
      <c r="H64" s="371"/>
      <c r="I64" s="155"/>
      <c r="J64" s="393" t="s">
        <v>358</v>
      </c>
      <c r="K64" s="394"/>
      <c r="L64" s="156">
        <v>0</v>
      </c>
      <c r="M64" s="466"/>
    </row>
    <row r="65" spans="1:13" ht="12.75" hidden="1" customHeight="1">
      <c r="A65" s="395" t="s">
        <v>359</v>
      </c>
      <c r="B65" s="396"/>
      <c r="C65" s="396"/>
      <c r="D65" s="396"/>
      <c r="E65" s="396"/>
      <c r="F65" s="396"/>
      <c r="G65" s="396"/>
      <c r="H65" s="396"/>
      <c r="I65" s="157"/>
      <c r="J65" s="397" t="s">
        <v>271</v>
      </c>
      <c r="K65" s="398"/>
      <c r="L65" s="158">
        <v>0</v>
      </c>
      <c r="M65" s="466"/>
    </row>
    <row r="66" spans="1:13" ht="13.5" hidden="1" customHeight="1" thickBot="1">
      <c r="A66" s="395"/>
      <c r="B66" s="396"/>
      <c r="C66" s="396"/>
      <c r="D66" s="396"/>
      <c r="E66" s="396"/>
      <c r="F66" s="396"/>
      <c r="G66" s="396"/>
      <c r="H66" s="396"/>
      <c r="I66" s="157"/>
      <c r="J66" s="399" t="s">
        <v>67</v>
      </c>
      <c r="K66" s="400"/>
      <c r="L66" s="159">
        <v>0</v>
      </c>
      <c r="M66" s="466"/>
    </row>
    <row r="67" spans="1:13" ht="12.75" hidden="1" customHeight="1">
      <c r="A67" s="395"/>
      <c r="B67" s="396"/>
      <c r="C67" s="396"/>
      <c r="D67" s="396"/>
      <c r="E67" s="396"/>
      <c r="F67" s="396"/>
      <c r="G67" s="396"/>
      <c r="H67" s="396"/>
      <c r="I67" s="161"/>
      <c r="J67" s="139"/>
      <c r="K67" s="139"/>
      <c r="L67" s="34"/>
      <c r="M67" s="466"/>
    </row>
    <row r="68" spans="1:13" ht="14.25" hidden="1" customHeight="1">
      <c r="A68" s="126"/>
      <c r="B68" s="30"/>
      <c r="C68" s="30"/>
      <c r="D68" s="30"/>
      <c r="E68" s="30"/>
      <c r="F68" s="30"/>
      <c r="G68" s="160"/>
      <c r="H68" s="160"/>
      <c r="I68" s="161"/>
      <c r="J68" s="139"/>
      <c r="K68" s="139"/>
      <c r="L68" s="34"/>
      <c r="M68" s="466"/>
    </row>
    <row r="69" spans="1:13" ht="13">
      <c r="A69" s="404" t="s">
        <v>273</v>
      </c>
      <c r="B69" s="405"/>
      <c r="C69" s="405"/>
      <c r="D69" s="405"/>
      <c r="E69" s="405"/>
      <c r="F69" s="405"/>
      <c r="G69" s="405"/>
      <c r="H69" s="405"/>
      <c r="I69" s="405"/>
      <c r="J69" s="405"/>
      <c r="K69" s="405"/>
      <c r="L69" s="406"/>
      <c r="M69" s="466"/>
    </row>
    <row r="70" spans="1:13" ht="30" customHeight="1">
      <c r="A70" s="401" t="s">
        <v>486</v>
      </c>
      <c r="B70" s="402"/>
      <c r="C70" s="402"/>
      <c r="D70" s="402"/>
      <c r="E70" s="402"/>
      <c r="F70" s="402"/>
      <c r="G70" s="402"/>
      <c r="H70" s="402"/>
      <c r="I70" s="402"/>
      <c r="J70" s="402"/>
      <c r="K70" s="402"/>
      <c r="L70" s="403"/>
      <c r="M70" s="466"/>
    </row>
    <row r="71" spans="1:13" ht="15" customHeight="1">
      <c r="A71" s="382" t="s">
        <v>487</v>
      </c>
      <c r="B71" s="383"/>
      <c r="C71" s="383"/>
      <c r="D71" s="383"/>
      <c r="E71" s="383"/>
      <c r="F71" s="383"/>
      <c r="G71" s="383"/>
      <c r="H71" s="383"/>
      <c r="I71" s="383"/>
      <c r="J71" s="383"/>
      <c r="K71" s="383"/>
      <c r="L71" s="384"/>
      <c r="M71" s="466"/>
    </row>
    <row r="72" spans="1:13" ht="15" customHeight="1">
      <c r="A72" s="375" t="s">
        <v>488</v>
      </c>
      <c r="B72" s="376"/>
      <c r="C72" s="376"/>
      <c r="D72" s="376"/>
      <c r="E72" s="376"/>
      <c r="F72" s="376"/>
      <c r="G72" s="376"/>
      <c r="H72" s="376"/>
      <c r="I72" s="376"/>
      <c r="J72" s="376"/>
      <c r="K72" s="376"/>
      <c r="L72" s="377"/>
      <c r="M72" s="466"/>
    </row>
    <row r="73" spans="1:13" ht="15" customHeight="1">
      <c r="A73" s="382" t="s">
        <v>489</v>
      </c>
      <c r="B73" s="383"/>
      <c r="C73" s="383"/>
      <c r="D73" s="383"/>
      <c r="E73" s="383"/>
      <c r="F73" s="383"/>
      <c r="G73" s="383"/>
      <c r="H73" s="383"/>
      <c r="I73" s="383"/>
      <c r="J73" s="383"/>
      <c r="K73" s="383"/>
      <c r="L73" s="384"/>
      <c r="M73" s="466"/>
    </row>
    <row r="74" spans="1:13" ht="15" customHeight="1">
      <c r="A74" s="382" t="s">
        <v>490</v>
      </c>
      <c r="B74" s="383"/>
      <c r="C74" s="383"/>
      <c r="D74" s="383"/>
      <c r="E74" s="383"/>
      <c r="F74" s="383"/>
      <c r="G74" s="383"/>
      <c r="H74" s="383"/>
      <c r="I74" s="383"/>
      <c r="J74" s="383"/>
      <c r="K74" s="383"/>
      <c r="L74" s="384"/>
      <c r="M74" s="466"/>
    </row>
    <row r="75" spans="1:13" ht="30" customHeight="1">
      <c r="A75" s="382" t="s">
        <v>491</v>
      </c>
      <c r="B75" s="383"/>
      <c r="C75" s="383"/>
      <c r="D75" s="383"/>
      <c r="E75" s="383"/>
      <c r="F75" s="383"/>
      <c r="G75" s="383"/>
      <c r="H75" s="383"/>
      <c r="I75" s="383"/>
      <c r="J75" s="383"/>
      <c r="K75" s="383"/>
      <c r="L75" s="384"/>
      <c r="M75" s="466"/>
    </row>
    <row r="76" spans="1:13" ht="30" customHeight="1">
      <c r="A76" s="382" t="s">
        <v>366</v>
      </c>
      <c r="B76" s="383"/>
      <c r="C76" s="383"/>
      <c r="D76" s="383"/>
      <c r="E76" s="383"/>
      <c r="F76" s="383"/>
      <c r="G76" s="383"/>
      <c r="H76" s="383"/>
      <c r="I76" s="383"/>
      <c r="J76" s="383"/>
      <c r="K76" s="383"/>
      <c r="L76" s="384"/>
      <c r="M76" s="466"/>
    </row>
    <row r="77" spans="1:13" ht="15" customHeight="1">
      <c r="A77" s="382" t="s">
        <v>367</v>
      </c>
      <c r="B77" s="383"/>
      <c r="C77" s="383"/>
      <c r="D77" s="383"/>
      <c r="E77" s="383"/>
      <c r="F77" s="383"/>
      <c r="G77" s="383"/>
      <c r="H77" s="383"/>
      <c r="I77" s="383"/>
      <c r="J77" s="383"/>
      <c r="K77" s="383"/>
      <c r="L77" s="384"/>
      <c r="M77" s="466"/>
    </row>
    <row r="78" spans="1:13" ht="15" customHeight="1">
      <c r="A78" s="375" t="s">
        <v>368</v>
      </c>
      <c r="B78" s="376"/>
      <c r="C78" s="376"/>
      <c r="D78" s="376"/>
      <c r="E78" s="376"/>
      <c r="F78" s="376"/>
      <c r="G78" s="376"/>
      <c r="H78" s="376"/>
      <c r="I78" s="376"/>
      <c r="J78" s="376"/>
      <c r="K78" s="376"/>
      <c r="L78" s="377"/>
      <c r="M78" s="466"/>
    </row>
    <row r="79" spans="1:13" ht="15" customHeight="1">
      <c r="A79" s="375" t="s">
        <v>369</v>
      </c>
      <c r="B79" s="376"/>
      <c r="C79" s="376"/>
      <c r="D79" s="376"/>
      <c r="E79" s="376"/>
      <c r="F79" s="376"/>
      <c r="G79" s="376"/>
      <c r="H79" s="376"/>
      <c r="I79" s="376"/>
      <c r="J79" s="376"/>
      <c r="K79" s="376"/>
      <c r="L79" s="377"/>
      <c r="M79" s="466"/>
    </row>
    <row r="80" spans="1:13" ht="15" customHeight="1">
      <c r="A80" s="375" t="s">
        <v>370</v>
      </c>
      <c r="B80" s="376"/>
      <c r="C80" s="376"/>
      <c r="D80" s="376"/>
      <c r="E80" s="376"/>
      <c r="F80" s="376"/>
      <c r="G80" s="376"/>
      <c r="H80" s="376"/>
      <c r="I80" s="376"/>
      <c r="J80" s="376"/>
      <c r="K80" s="376"/>
      <c r="L80" s="377"/>
      <c r="M80" s="466"/>
    </row>
    <row r="81" spans="1:14" ht="15" customHeight="1">
      <c r="A81" s="375" t="s">
        <v>492</v>
      </c>
      <c r="B81" s="376"/>
      <c r="C81" s="376"/>
      <c r="D81" s="376"/>
      <c r="E81" s="376"/>
      <c r="F81" s="376"/>
      <c r="G81" s="376"/>
      <c r="H81" s="376"/>
      <c r="I81" s="376"/>
      <c r="J81" s="376"/>
      <c r="K81" s="376"/>
      <c r="L81" s="377"/>
      <c r="M81" s="466"/>
    </row>
    <row r="82" spans="1:14" ht="15" customHeight="1">
      <c r="A82" s="375" t="s">
        <v>372</v>
      </c>
      <c r="B82" s="376"/>
      <c r="C82" s="376"/>
      <c r="D82" s="376"/>
      <c r="E82" s="376"/>
      <c r="F82" s="376"/>
      <c r="G82" s="376"/>
      <c r="H82" s="376"/>
      <c r="I82" s="376"/>
      <c r="J82" s="376"/>
      <c r="K82" s="376"/>
      <c r="L82" s="377"/>
      <c r="M82" s="466"/>
    </row>
    <row r="83" spans="1:14" s="30" customFormat="1" ht="15" customHeight="1">
      <c r="A83" s="451" t="s">
        <v>288</v>
      </c>
      <c r="B83" s="452"/>
      <c r="C83" s="452"/>
      <c r="D83" s="452"/>
      <c r="E83" s="452"/>
      <c r="F83" s="452"/>
      <c r="G83" s="452"/>
      <c r="H83" s="452"/>
      <c r="I83" s="452"/>
      <c r="J83" s="452"/>
      <c r="K83" s="452"/>
      <c r="L83" s="453"/>
      <c r="M83" s="466"/>
      <c r="N83"/>
    </row>
    <row r="84" spans="1:14" ht="13">
      <c r="A84" s="378"/>
      <c r="B84" s="379"/>
      <c r="C84" s="379"/>
      <c r="D84" s="379"/>
      <c r="E84" s="379"/>
      <c r="F84" s="379"/>
      <c r="G84" s="379"/>
      <c r="H84" s="379"/>
      <c r="I84" s="379"/>
      <c r="J84" s="379"/>
      <c r="K84" s="379"/>
      <c r="L84" s="379"/>
      <c r="M84" s="466"/>
    </row>
    <row r="85" spans="1:14" ht="6" customHeight="1" thickBot="1">
      <c r="A85" s="162"/>
      <c r="B85" s="163"/>
      <c r="C85" s="163"/>
      <c r="D85" s="163"/>
      <c r="E85" s="163"/>
      <c r="F85" s="163"/>
      <c r="G85" s="163"/>
      <c r="H85" s="163"/>
      <c r="I85" s="163"/>
      <c r="J85" s="163"/>
      <c r="K85" s="163"/>
      <c r="L85" s="163"/>
      <c r="M85" s="466"/>
    </row>
    <row r="86" spans="1:14" ht="18">
      <c r="A86" s="380" t="s">
        <v>493</v>
      </c>
      <c r="B86" s="381"/>
      <c r="C86" s="381"/>
      <c r="D86" s="381"/>
      <c r="E86" s="381"/>
      <c r="F86" s="381"/>
      <c r="G86" s="381"/>
      <c r="H86" s="381"/>
      <c r="I86" s="381"/>
      <c r="J86" s="381"/>
      <c r="K86" s="381"/>
      <c r="L86" s="381"/>
      <c r="M86" s="466"/>
    </row>
    <row r="87" spans="1:14" ht="18.5" thickBot="1">
      <c r="A87" s="369" t="s">
        <v>205</v>
      </c>
      <c r="B87" s="370"/>
      <c r="C87" s="370"/>
      <c r="D87" s="370"/>
      <c r="E87" s="370"/>
      <c r="F87" s="370"/>
      <c r="G87" s="370"/>
      <c r="H87" s="370"/>
      <c r="I87" s="370"/>
      <c r="J87" s="370"/>
      <c r="K87" s="370"/>
      <c r="L87" s="370"/>
      <c r="M87" s="468"/>
    </row>
  </sheetData>
  <sheetProtection sheet="1" objects="1" scenarios="1"/>
  <mergeCells count="89">
    <mergeCell ref="A81:L81"/>
    <mergeCell ref="A83:L83"/>
    <mergeCell ref="K2:M3"/>
    <mergeCell ref="E3:J3"/>
    <mergeCell ref="E4:J4"/>
    <mergeCell ref="A5:M5"/>
    <mergeCell ref="H6:I6"/>
    <mergeCell ref="J6:L6"/>
    <mergeCell ref="M6:M87"/>
    <mergeCell ref="A7:L7"/>
    <mergeCell ref="D8:H8"/>
    <mergeCell ref="K8:L8"/>
    <mergeCell ref="D9:H9"/>
    <mergeCell ref="K9:L10"/>
    <mergeCell ref="D10:H10"/>
    <mergeCell ref="D11:H11"/>
    <mergeCell ref="J11:L11"/>
    <mergeCell ref="D13:H13"/>
    <mergeCell ref="J13:L13"/>
    <mergeCell ref="D14:H14"/>
    <mergeCell ref="J14:L14"/>
    <mergeCell ref="D12:H12"/>
    <mergeCell ref="I12:J12"/>
    <mergeCell ref="D15:H15"/>
    <mergeCell ref="J15:L15"/>
    <mergeCell ref="B27:C27"/>
    <mergeCell ref="H27:L27"/>
    <mergeCell ref="A17:L17"/>
    <mergeCell ref="A18:J18"/>
    <mergeCell ref="K18:L18"/>
    <mergeCell ref="G20:J20"/>
    <mergeCell ref="K20:L20"/>
    <mergeCell ref="B21:F21"/>
    <mergeCell ref="A22:L22"/>
    <mergeCell ref="A23:L23"/>
    <mergeCell ref="G25:G26"/>
    <mergeCell ref="H25:L26"/>
    <mergeCell ref="B46:I46"/>
    <mergeCell ref="I29:L29"/>
    <mergeCell ref="I30:L30"/>
    <mergeCell ref="A33:G35"/>
    <mergeCell ref="I33:L33"/>
    <mergeCell ref="I34:L35"/>
    <mergeCell ref="A36:L36"/>
    <mergeCell ref="A37:L39"/>
    <mergeCell ref="A42:L42"/>
    <mergeCell ref="B44:K44"/>
    <mergeCell ref="B45:I45"/>
    <mergeCell ref="B58:I58"/>
    <mergeCell ref="B47:I47"/>
    <mergeCell ref="B48:K48"/>
    <mergeCell ref="B49:I49"/>
    <mergeCell ref="B50:I50"/>
    <mergeCell ref="B51:I51"/>
    <mergeCell ref="B52:I52"/>
    <mergeCell ref="B53:I53"/>
    <mergeCell ref="B54:I54"/>
    <mergeCell ref="B55:I55"/>
    <mergeCell ref="B56:I56"/>
    <mergeCell ref="B57:I57"/>
    <mergeCell ref="A71:L71"/>
    <mergeCell ref="A59:L59"/>
    <mergeCell ref="A60:L60"/>
    <mergeCell ref="B61:I61"/>
    <mergeCell ref="B62:I62"/>
    <mergeCell ref="B63:I63"/>
    <mergeCell ref="A64:H64"/>
    <mergeCell ref="J64:K64"/>
    <mergeCell ref="A65:H67"/>
    <mergeCell ref="J65:K65"/>
    <mergeCell ref="J66:K66"/>
    <mergeCell ref="A70:L70"/>
    <mergeCell ref="A69:L69"/>
    <mergeCell ref="A87:L87"/>
    <mergeCell ref="B19:F19"/>
    <mergeCell ref="H19:L19"/>
    <mergeCell ref="A41:L41"/>
    <mergeCell ref="A78:L78"/>
    <mergeCell ref="A79:L79"/>
    <mergeCell ref="A80:L80"/>
    <mergeCell ref="A82:L82"/>
    <mergeCell ref="A84:L84"/>
    <mergeCell ref="A86:L86"/>
    <mergeCell ref="A72:L72"/>
    <mergeCell ref="A73:L73"/>
    <mergeCell ref="A74:L74"/>
    <mergeCell ref="A75:L75"/>
    <mergeCell ref="A76:L76"/>
    <mergeCell ref="A77:L77"/>
  </mergeCells>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B11E-DFE0-4C64-ADC8-3EBEA51A04FA}">
  <sheetPr>
    <tabColor rgb="FF990033"/>
    <pageSetUpPr fitToPage="1"/>
  </sheetPr>
  <dimension ref="A1:O179"/>
  <sheetViews>
    <sheetView showGridLines="0" tabSelected="1" zoomScaleNormal="100" workbookViewId="0">
      <selection activeCell="E8" sqref="E8:I8"/>
    </sheetView>
  </sheetViews>
  <sheetFormatPr baseColWidth="10" defaultColWidth="11.453125" defaultRowHeight="12.5"/>
  <cols>
    <col min="1" max="2" width="10.453125" style="33" customWidth="1"/>
    <col min="3" max="3" width="9.7265625" style="33" customWidth="1"/>
    <col min="4" max="4" width="9.81640625" style="33" customWidth="1"/>
    <col min="5" max="5" width="10" style="33" customWidth="1"/>
    <col min="6" max="8" width="11.453125" style="33"/>
    <col min="9" max="9" width="11.453125" style="33" customWidth="1"/>
    <col min="10" max="10" width="11.453125" style="33"/>
    <col min="11" max="11" width="11.453125" style="33" customWidth="1"/>
    <col min="12" max="12" width="11.453125" style="33"/>
    <col min="13" max="13" width="14.26953125" style="33" customWidth="1"/>
    <col min="14" max="14" width="7.7265625" style="33" customWidth="1"/>
    <col min="15" max="16" width="11.453125" style="33" customWidth="1"/>
    <col min="17" max="16384" width="11.453125" style="33"/>
  </cols>
  <sheetData>
    <row r="1" spans="1:14" s="30" customFormat="1" ht="47.25" customHeight="1">
      <c r="A1" s="32"/>
      <c r="B1" s="32"/>
      <c r="C1" s="32"/>
      <c r="D1" s="32"/>
      <c r="E1" s="32"/>
      <c r="F1" s="32"/>
      <c r="G1" s="32"/>
      <c r="H1" s="32"/>
      <c r="I1" s="32"/>
      <c r="J1" s="32"/>
      <c r="K1" s="32"/>
      <c r="L1" s="32"/>
      <c r="M1" s="32"/>
      <c r="N1" s="32"/>
    </row>
    <row r="2" spans="1:14" s="75" customFormat="1" ht="15" customHeight="1">
      <c r="A2" s="73"/>
      <c r="B2" s="73"/>
      <c r="C2" s="73"/>
      <c r="D2" s="73"/>
      <c r="E2" s="73"/>
      <c r="F2" s="73"/>
      <c r="G2" s="73"/>
      <c r="H2" s="73"/>
      <c r="I2" s="73"/>
      <c r="J2" s="74"/>
      <c r="K2" s="74"/>
      <c r="L2" s="74"/>
      <c r="M2" s="74"/>
      <c r="N2" s="74"/>
    </row>
    <row r="3" spans="1:14" s="75" customFormat="1" ht="15" customHeight="1">
      <c r="A3" s="76"/>
      <c r="B3" s="76"/>
      <c r="C3" s="76"/>
      <c r="D3" s="76"/>
      <c r="E3" s="76"/>
      <c r="F3" s="456" t="s">
        <v>15</v>
      </c>
      <c r="G3" s="456"/>
      <c r="H3" s="456"/>
      <c r="I3" s="456"/>
      <c r="J3" s="456"/>
      <c r="K3" s="456"/>
      <c r="L3" s="74"/>
      <c r="M3" s="74"/>
      <c r="N3" s="74"/>
    </row>
    <row r="4" spans="1:14" ht="30" customHeight="1" thickBot="1">
      <c r="A4" s="77"/>
      <c r="B4" s="77"/>
      <c r="C4" s="77"/>
      <c r="D4" s="77"/>
      <c r="E4" s="77"/>
      <c r="F4" s="566" t="s">
        <v>16</v>
      </c>
      <c r="G4" s="566"/>
      <c r="H4" s="566"/>
      <c r="I4" s="566"/>
      <c r="J4" s="566"/>
      <c r="K4" s="566"/>
      <c r="L4" s="74"/>
      <c r="M4" s="74"/>
      <c r="N4" s="74"/>
    </row>
    <row r="5" spans="1:14" ht="36.75" customHeight="1" thickBot="1">
      <c r="A5" s="458" t="s">
        <v>17</v>
      </c>
      <c r="B5" s="459"/>
      <c r="C5" s="459"/>
      <c r="D5" s="459"/>
      <c r="E5" s="459"/>
      <c r="F5" s="459"/>
      <c r="G5" s="459"/>
      <c r="H5" s="459"/>
      <c r="I5" s="459"/>
      <c r="J5" s="459"/>
      <c r="K5" s="459"/>
      <c r="L5" s="459"/>
      <c r="M5" s="459"/>
      <c r="N5" s="460"/>
    </row>
    <row r="6" spans="1:14" ht="12.75" customHeight="1">
      <c r="A6" s="180" t="s">
        <v>18</v>
      </c>
      <c r="B6" s="461" t="str">
        <f>+'DATOS MAESTROS'!B3</f>
        <v>IBTM 2026</v>
      </c>
      <c r="C6" s="582"/>
      <c r="D6" s="582"/>
      <c r="E6" s="582"/>
      <c r="F6" s="582"/>
      <c r="G6" s="582"/>
      <c r="H6" s="462"/>
      <c r="I6" s="461" t="s">
        <v>19</v>
      </c>
      <c r="J6" s="462"/>
      <c r="K6" s="463" t="str">
        <f>+'DATOS MAESTROS'!B4</f>
        <v>August 19 - 20, 2026</v>
      </c>
      <c r="L6" s="464"/>
      <c r="M6" s="464"/>
      <c r="N6" s="478" t="s">
        <v>20</v>
      </c>
    </row>
    <row r="7" spans="1:14" ht="14.5" thickBot="1">
      <c r="A7" s="469" t="s">
        <v>21</v>
      </c>
      <c r="B7" s="470"/>
      <c r="C7" s="470"/>
      <c r="D7" s="470"/>
      <c r="E7" s="470"/>
      <c r="F7" s="470"/>
      <c r="G7" s="470"/>
      <c r="H7" s="470"/>
      <c r="I7" s="470"/>
      <c r="J7" s="470"/>
      <c r="K7" s="470"/>
      <c r="L7" s="470"/>
      <c r="M7" s="470"/>
      <c r="N7" s="479"/>
    </row>
    <row r="8" spans="1:14" ht="13" thickBot="1">
      <c r="A8" s="181" t="s">
        <v>22</v>
      </c>
      <c r="B8" s="312"/>
      <c r="C8" s="42"/>
      <c r="D8" s="42"/>
      <c r="E8" s="471"/>
      <c r="F8" s="471"/>
      <c r="G8" s="471"/>
      <c r="H8" s="471"/>
      <c r="I8" s="471"/>
      <c r="J8" s="43"/>
      <c r="K8" s="43"/>
      <c r="L8" s="472" t="s">
        <v>23</v>
      </c>
      <c r="M8" s="473"/>
      <c r="N8" s="479"/>
    </row>
    <row r="9" spans="1:14">
      <c r="A9" s="182" t="s">
        <v>24</v>
      </c>
      <c r="B9" s="51"/>
      <c r="C9" s="44"/>
      <c r="D9" s="44"/>
      <c r="E9" s="431"/>
      <c r="F9" s="431"/>
      <c r="G9" s="431"/>
      <c r="H9" s="431"/>
      <c r="I9" s="431"/>
      <c r="J9" s="43"/>
      <c r="K9" s="43"/>
      <c r="L9" s="474"/>
      <c r="M9" s="475"/>
      <c r="N9" s="479"/>
    </row>
    <row r="10" spans="1:14" ht="13" thickBot="1">
      <c r="A10" s="182" t="s">
        <v>25</v>
      </c>
      <c r="B10" s="51"/>
      <c r="C10" s="44"/>
      <c r="D10" s="44"/>
      <c r="E10" s="431"/>
      <c r="F10" s="431"/>
      <c r="G10" s="431"/>
      <c r="H10" s="431"/>
      <c r="I10" s="431"/>
      <c r="J10" s="43"/>
      <c r="K10" s="43"/>
      <c r="L10" s="476"/>
      <c r="M10" s="477"/>
      <c r="N10" s="479"/>
    </row>
    <row r="11" spans="1:14">
      <c r="A11" s="182" t="s">
        <v>26</v>
      </c>
      <c r="B11" s="51"/>
      <c r="C11" s="44"/>
      <c r="D11" s="44"/>
      <c r="E11" s="431"/>
      <c r="F11" s="431"/>
      <c r="G11" s="431"/>
      <c r="H11" s="431"/>
      <c r="I11" s="431"/>
      <c r="J11" s="45" t="s">
        <v>27</v>
      </c>
      <c r="K11" s="450"/>
      <c r="L11" s="450"/>
      <c r="M11" s="450"/>
      <c r="N11" s="479"/>
    </row>
    <row r="12" spans="1:14">
      <c r="A12" s="182" t="s">
        <v>28</v>
      </c>
      <c r="B12" s="51"/>
      <c r="C12" s="44"/>
      <c r="D12" s="44"/>
      <c r="E12" s="431"/>
      <c r="F12" s="431"/>
      <c r="G12" s="431"/>
      <c r="H12" s="431"/>
      <c r="I12" s="431"/>
      <c r="J12" s="579" t="s">
        <v>29</v>
      </c>
      <c r="K12" s="579"/>
      <c r="L12" s="241"/>
      <c r="M12" s="241"/>
      <c r="N12" s="479"/>
    </row>
    <row r="13" spans="1:14">
      <c r="A13" s="182" t="s">
        <v>30</v>
      </c>
      <c r="B13" s="51"/>
      <c r="C13" s="44"/>
      <c r="D13" s="44"/>
      <c r="E13" s="431"/>
      <c r="F13" s="431"/>
      <c r="G13" s="431"/>
      <c r="H13" s="431"/>
      <c r="I13" s="431"/>
      <c r="J13" s="45" t="s">
        <v>31</v>
      </c>
      <c r="K13" s="450"/>
      <c r="L13" s="450"/>
      <c r="M13" s="450"/>
      <c r="N13" s="479"/>
    </row>
    <row r="14" spans="1:14">
      <c r="A14" s="182" t="s">
        <v>32</v>
      </c>
      <c r="B14" s="51"/>
      <c r="C14" s="44"/>
      <c r="D14" s="44"/>
      <c r="E14" s="431"/>
      <c r="F14" s="431"/>
      <c r="G14" s="431"/>
      <c r="H14" s="431"/>
      <c r="I14" s="431"/>
      <c r="J14" s="45" t="s">
        <v>33</v>
      </c>
      <c r="K14" s="450"/>
      <c r="L14" s="450"/>
      <c r="M14" s="450"/>
      <c r="N14" s="479"/>
    </row>
    <row r="15" spans="1:14">
      <c r="A15" s="183" t="s">
        <v>34</v>
      </c>
      <c r="B15" s="313"/>
      <c r="C15" s="46"/>
      <c r="D15" s="46"/>
      <c r="E15" s="491"/>
      <c r="F15" s="491"/>
      <c r="G15" s="491"/>
      <c r="H15" s="491"/>
      <c r="I15" s="491"/>
      <c r="J15" s="47"/>
      <c r="K15" s="417"/>
      <c r="L15" s="417"/>
      <c r="M15" s="417"/>
      <c r="N15" s="479"/>
    </row>
    <row r="16" spans="1:14">
      <c r="A16" s="184"/>
      <c r="B16" s="44"/>
      <c r="C16" s="44"/>
      <c r="D16" s="44"/>
      <c r="E16" s="43"/>
      <c r="F16" s="43"/>
      <c r="G16" s="43"/>
      <c r="H16" s="43"/>
      <c r="I16" s="43"/>
      <c r="J16" s="44"/>
      <c r="K16" s="44"/>
      <c r="L16" s="44"/>
      <c r="M16" s="43"/>
      <c r="N16" s="479"/>
    </row>
    <row r="17" spans="1:14" ht="15" customHeight="1">
      <c r="A17" s="435" t="s">
        <v>35</v>
      </c>
      <c r="B17" s="436"/>
      <c r="C17" s="436"/>
      <c r="D17" s="436"/>
      <c r="E17" s="436"/>
      <c r="F17" s="436"/>
      <c r="G17" s="436"/>
      <c r="H17" s="436"/>
      <c r="I17" s="436"/>
      <c r="J17" s="436"/>
      <c r="K17" s="436"/>
      <c r="L17" s="436"/>
      <c r="M17" s="436"/>
      <c r="N17" s="479"/>
    </row>
    <row r="18" spans="1:14" ht="12.75" customHeight="1">
      <c r="A18" s="268" t="s">
        <v>36</v>
      </c>
      <c r="B18" s="314"/>
      <c r="C18" s="372" t="s">
        <v>37</v>
      </c>
      <c r="D18" s="372"/>
      <c r="E18" s="372"/>
      <c r="F18" s="372"/>
      <c r="G18" s="372"/>
      <c r="H18" s="74" t="s">
        <v>38</v>
      </c>
      <c r="I18" s="372" t="s">
        <v>39</v>
      </c>
      <c r="J18" s="372"/>
      <c r="K18" s="372"/>
      <c r="L18" s="372"/>
      <c r="M18" s="492"/>
      <c r="N18" s="479"/>
    </row>
    <row r="19" spans="1:14">
      <c r="A19" s="269" t="s">
        <v>40</v>
      </c>
      <c r="B19" s="315"/>
      <c r="C19" s="43" t="s">
        <v>41</v>
      </c>
      <c r="D19" s="43"/>
      <c r="E19" s="48"/>
      <c r="F19" s="43"/>
      <c r="G19" s="49"/>
      <c r="H19" s="493" t="s">
        <v>42</v>
      </c>
      <c r="I19" s="493"/>
      <c r="J19" s="493"/>
      <c r="K19" s="489">
        <f>+'DATOS MAESTROS'!B6</f>
        <v>46246</v>
      </c>
      <c r="L19" s="489"/>
      <c r="M19" s="490"/>
      <c r="N19" s="479"/>
    </row>
    <row r="20" spans="1:14">
      <c r="A20" s="268" t="s">
        <v>43</v>
      </c>
      <c r="B20" s="314"/>
      <c r="C20" s="443" t="s">
        <v>44</v>
      </c>
      <c r="D20" s="443"/>
      <c r="E20" s="444"/>
      <c r="F20" s="444"/>
      <c r="G20" s="444"/>
      <c r="H20" s="43"/>
      <c r="I20" s="43"/>
      <c r="J20" s="43"/>
      <c r="K20" s="50"/>
      <c r="L20" s="50"/>
      <c r="M20" s="43"/>
      <c r="N20" s="479"/>
    </row>
    <row r="21" spans="1:14" ht="14">
      <c r="A21" s="435" t="s">
        <v>45</v>
      </c>
      <c r="B21" s="436"/>
      <c r="C21" s="436"/>
      <c r="D21" s="436"/>
      <c r="E21" s="436"/>
      <c r="F21" s="436"/>
      <c r="G21" s="436"/>
      <c r="H21" s="436"/>
      <c r="I21" s="436"/>
      <c r="J21" s="436"/>
      <c r="K21" s="436"/>
      <c r="L21" s="436"/>
      <c r="M21" s="436"/>
      <c r="N21" s="479"/>
    </row>
    <row r="22" spans="1:14" ht="14">
      <c r="A22" s="435" t="s">
        <v>46</v>
      </c>
      <c r="B22" s="436"/>
      <c r="C22" s="436"/>
      <c r="D22" s="436"/>
      <c r="E22" s="436"/>
      <c r="F22" s="436"/>
      <c r="G22" s="436"/>
      <c r="H22" s="436"/>
      <c r="I22" s="436"/>
      <c r="J22" s="436"/>
      <c r="K22" s="436"/>
      <c r="L22" s="436"/>
      <c r="M22" s="436"/>
      <c r="N22" s="479"/>
    </row>
    <row r="23" spans="1:14" ht="13" thickBot="1">
      <c r="A23" s="185" t="s">
        <v>38</v>
      </c>
      <c r="B23" s="52"/>
      <c r="C23" s="43" t="s">
        <v>47</v>
      </c>
      <c r="D23" s="43"/>
      <c r="E23" s="43"/>
      <c r="F23" s="43"/>
      <c r="G23" s="43"/>
      <c r="H23" s="43"/>
      <c r="I23" s="51"/>
      <c r="J23" s="51"/>
      <c r="K23" s="43"/>
      <c r="L23" s="43"/>
      <c r="M23" s="43"/>
      <c r="N23" s="479"/>
    </row>
    <row r="24" spans="1:14">
      <c r="A24" s="186"/>
      <c r="B24" s="316"/>
      <c r="C24" s="52"/>
      <c r="D24" s="52"/>
      <c r="E24" s="53"/>
      <c r="F24" s="53"/>
      <c r="G24" s="44"/>
      <c r="H24" s="445" t="s">
        <v>48</v>
      </c>
      <c r="I24" s="446"/>
      <c r="J24" s="447"/>
      <c r="K24" s="447"/>
      <c r="L24" s="447"/>
      <c r="M24" s="447"/>
      <c r="N24" s="479"/>
    </row>
    <row r="25" spans="1:14" ht="13" thickBot="1">
      <c r="A25" s="184"/>
      <c r="B25" s="44"/>
      <c r="C25" s="44"/>
      <c r="D25" s="44"/>
      <c r="E25" s="43"/>
      <c r="F25" s="43"/>
      <c r="G25" s="43"/>
      <c r="H25" s="445"/>
      <c r="I25" s="448"/>
      <c r="J25" s="449"/>
      <c r="K25" s="449"/>
      <c r="L25" s="449"/>
      <c r="M25" s="449"/>
      <c r="N25" s="479"/>
    </row>
    <row r="26" spans="1:14" ht="12.75" customHeight="1">
      <c r="A26" s="184"/>
      <c r="B26" s="44"/>
      <c r="C26" s="433" t="s">
        <v>49</v>
      </c>
      <c r="D26" s="433"/>
      <c r="E26" s="43"/>
      <c r="F26" s="43"/>
      <c r="G26" s="43"/>
      <c r="H26" s="43"/>
      <c r="I26" s="434" t="s">
        <v>50</v>
      </c>
      <c r="J26" s="434"/>
      <c r="K26" s="434"/>
      <c r="L26" s="434"/>
      <c r="M26" s="434"/>
      <c r="N26" s="479"/>
    </row>
    <row r="27" spans="1:14" ht="12.75" customHeight="1" thickBot="1">
      <c r="A27" s="184"/>
      <c r="B27" s="44"/>
      <c r="C27" s="54" t="s">
        <v>51</v>
      </c>
      <c r="D27" s="55"/>
      <c r="F27" s="56" t="s">
        <v>52</v>
      </c>
      <c r="G27" s="57"/>
      <c r="H27" s="43"/>
      <c r="I27" s="58"/>
      <c r="J27" s="58"/>
      <c r="K27" s="58"/>
      <c r="L27" s="58"/>
      <c r="M27" s="58"/>
      <c r="N27" s="479"/>
    </row>
    <row r="28" spans="1:14">
      <c r="A28" s="187"/>
      <c r="C28" s="56" t="s">
        <v>53</v>
      </c>
      <c r="D28" s="55"/>
      <c r="F28" s="56"/>
      <c r="G28" s="56"/>
      <c r="H28" s="51"/>
      <c r="I28" s="51"/>
      <c r="J28" s="411"/>
      <c r="K28" s="411"/>
      <c r="L28" s="411"/>
      <c r="M28" s="411"/>
      <c r="N28" s="479"/>
    </row>
    <row r="29" spans="1:14" ht="13" thickBot="1">
      <c r="A29" s="187"/>
      <c r="C29" s="59" t="s">
        <v>54</v>
      </c>
      <c r="D29" s="55"/>
      <c r="F29" s="56" t="s">
        <v>55</v>
      </c>
      <c r="G29" s="57"/>
      <c r="H29" s="43"/>
      <c r="I29" s="43"/>
      <c r="J29" s="412" t="s">
        <v>56</v>
      </c>
      <c r="K29" s="412"/>
      <c r="L29" s="412"/>
      <c r="M29" s="412"/>
      <c r="N29" s="479"/>
    </row>
    <row r="30" spans="1:14">
      <c r="A30" s="187"/>
      <c r="H30" s="43"/>
      <c r="I30" s="43"/>
      <c r="J30" s="60"/>
      <c r="K30" s="60"/>
      <c r="L30" s="60"/>
      <c r="M30" s="60"/>
      <c r="N30" s="479"/>
    </row>
    <row r="31" spans="1:14">
      <c r="A31" s="187"/>
      <c r="C31" s="56"/>
      <c r="D31" s="44"/>
      <c r="F31" s="56"/>
      <c r="G31" s="56"/>
      <c r="H31" s="43"/>
      <c r="I31" s="43"/>
      <c r="J31" s="60"/>
      <c r="K31" s="60"/>
      <c r="L31" s="60"/>
      <c r="M31" s="60"/>
      <c r="N31" s="479"/>
    </row>
    <row r="32" spans="1:14" ht="12.75" customHeight="1">
      <c r="A32" s="413" t="s">
        <v>57</v>
      </c>
      <c r="B32" s="414"/>
      <c r="C32" s="414"/>
      <c r="D32" s="414"/>
      <c r="E32" s="414"/>
      <c r="F32" s="414"/>
      <c r="G32" s="414"/>
      <c r="H32" s="414"/>
      <c r="I32" s="43"/>
      <c r="J32" s="417"/>
      <c r="K32" s="417"/>
      <c r="L32" s="417"/>
      <c r="M32" s="417"/>
      <c r="N32" s="479"/>
    </row>
    <row r="33" spans="1:14" ht="12.75" customHeight="1">
      <c r="A33" s="413"/>
      <c r="B33" s="414"/>
      <c r="C33" s="414"/>
      <c r="D33" s="414"/>
      <c r="E33" s="414"/>
      <c r="F33" s="414"/>
      <c r="G33" s="414"/>
      <c r="H33" s="414"/>
      <c r="I33" s="43"/>
      <c r="J33" s="418" t="s">
        <v>58</v>
      </c>
      <c r="K33" s="418"/>
      <c r="L33" s="418"/>
      <c r="M33" s="580"/>
      <c r="N33" s="479"/>
    </row>
    <row r="34" spans="1:14">
      <c r="A34" s="415"/>
      <c r="B34" s="416"/>
      <c r="C34" s="416"/>
      <c r="D34" s="416"/>
      <c r="E34" s="416"/>
      <c r="F34" s="416"/>
      <c r="G34" s="416"/>
      <c r="H34" s="416"/>
      <c r="I34" s="43"/>
      <c r="J34" s="419"/>
      <c r="K34" s="419"/>
      <c r="L34" s="419"/>
      <c r="M34" s="581"/>
      <c r="N34" s="479"/>
    </row>
    <row r="35" spans="1:14" ht="3" customHeight="1">
      <c r="A35" s="496"/>
      <c r="B35" s="497"/>
      <c r="C35" s="497"/>
      <c r="D35" s="497"/>
      <c r="E35" s="498"/>
      <c r="F35" s="499"/>
      <c r="G35" s="499"/>
      <c r="H35" s="499"/>
      <c r="I35" s="498"/>
      <c r="J35" s="498"/>
      <c r="K35" s="498"/>
      <c r="L35" s="498"/>
      <c r="M35" s="498"/>
      <c r="N35" s="479"/>
    </row>
    <row r="36" spans="1:14" ht="14">
      <c r="A36" s="494" t="s">
        <v>59</v>
      </c>
      <c r="B36" s="495"/>
      <c r="C36" s="495"/>
      <c r="D36" s="495"/>
      <c r="E36" s="495"/>
      <c r="F36" s="495"/>
      <c r="G36" s="495"/>
      <c r="H36" s="495"/>
      <c r="I36" s="495"/>
      <c r="J36" s="495"/>
      <c r="K36" s="495"/>
      <c r="L36" s="495"/>
      <c r="M36" s="495"/>
      <c r="N36" s="479"/>
    </row>
    <row r="37" spans="1:14" ht="18" customHeight="1">
      <c r="A37" s="425" t="s">
        <v>60</v>
      </c>
      <c r="B37" s="426"/>
      <c r="C37" s="426"/>
      <c r="D37" s="426"/>
      <c r="E37" s="426"/>
      <c r="F37" s="426"/>
      <c r="G37" s="426"/>
      <c r="H37" s="426"/>
      <c r="I37" s="426"/>
      <c r="J37" s="426"/>
      <c r="K37" s="426"/>
      <c r="L37" s="426"/>
      <c r="M37" s="426"/>
      <c r="N37" s="479"/>
    </row>
    <row r="38" spans="1:14" ht="30" customHeight="1">
      <c r="A38" s="425"/>
      <c r="B38" s="426"/>
      <c r="C38" s="426"/>
      <c r="D38" s="426"/>
      <c r="E38" s="426"/>
      <c r="F38" s="426"/>
      <c r="G38" s="426"/>
      <c r="H38" s="426"/>
      <c r="I38" s="426"/>
      <c r="J38" s="426"/>
      <c r="K38" s="426"/>
      <c r="L38" s="426"/>
      <c r="M38" s="426"/>
      <c r="N38" s="479"/>
    </row>
    <row r="39" spans="1:14" ht="17.25" customHeight="1">
      <c r="A39" s="425"/>
      <c r="B39" s="426"/>
      <c r="C39" s="426"/>
      <c r="D39" s="426"/>
      <c r="E39" s="426"/>
      <c r="F39" s="426"/>
      <c r="G39" s="426"/>
      <c r="H39" s="426"/>
      <c r="I39" s="426"/>
      <c r="J39" s="426"/>
      <c r="K39" s="426"/>
      <c r="L39" s="426"/>
      <c r="M39" s="426"/>
      <c r="N39" s="479"/>
    </row>
    <row r="40" spans="1:14">
      <c r="A40" s="188"/>
      <c r="B40" s="62"/>
      <c r="C40" s="62"/>
      <c r="D40" s="62"/>
      <c r="E40" s="63"/>
      <c r="F40" s="63"/>
      <c r="G40" s="63"/>
      <c r="H40" s="63"/>
      <c r="I40" s="63"/>
      <c r="J40" s="63"/>
      <c r="K40" s="63"/>
      <c r="L40" s="63"/>
      <c r="M40" s="63"/>
      <c r="N40" s="479"/>
    </row>
    <row r="41" spans="1:14" ht="13">
      <c r="A41" s="485" t="s">
        <v>61</v>
      </c>
      <c r="B41" s="486"/>
      <c r="C41" s="486"/>
      <c r="D41" s="486"/>
      <c r="E41" s="487"/>
      <c r="F41" s="488"/>
      <c r="G41" s="488"/>
      <c r="H41" s="488"/>
      <c r="I41" s="487"/>
      <c r="J41" s="487"/>
      <c r="K41" s="487"/>
      <c r="L41" s="487"/>
      <c r="M41" s="487"/>
      <c r="N41" s="479"/>
    </row>
    <row r="42" spans="1:14">
      <c r="A42" s="189" t="s">
        <v>62</v>
      </c>
      <c r="B42" s="274"/>
      <c r="C42" s="42"/>
      <c r="D42" s="42"/>
      <c r="E42" s="78"/>
      <c r="F42" s="79"/>
      <c r="G42" s="79"/>
      <c r="H42" s="450"/>
      <c r="I42" s="450"/>
      <c r="J42" s="450"/>
      <c r="K42" s="450"/>
      <c r="L42" s="450"/>
      <c r="M42" s="450"/>
      <c r="N42" s="479"/>
    </row>
    <row r="43" spans="1:14">
      <c r="A43" s="484"/>
      <c r="B43" s="450"/>
      <c r="C43" s="450"/>
      <c r="D43" s="450"/>
      <c r="E43" s="450"/>
      <c r="F43" s="450"/>
      <c r="G43" s="450"/>
      <c r="H43" s="450"/>
      <c r="I43" s="450"/>
      <c r="J43" s="450"/>
      <c r="K43" s="450"/>
      <c r="L43" s="450"/>
      <c r="M43" s="450"/>
      <c r="N43" s="479"/>
    </row>
    <row r="44" spans="1:14">
      <c r="A44" s="507"/>
      <c r="B44" s="431"/>
      <c r="C44" s="431"/>
      <c r="D44" s="431"/>
      <c r="E44" s="431"/>
      <c r="F44" s="431"/>
      <c r="G44" s="431"/>
      <c r="H44" s="431"/>
      <c r="I44" s="431"/>
      <c r="J44" s="431"/>
      <c r="K44" s="431"/>
      <c r="L44" s="431"/>
      <c r="M44" s="431"/>
      <c r="N44" s="479"/>
    </row>
    <row r="45" spans="1:14">
      <c r="A45" s="508"/>
      <c r="B45" s="491"/>
      <c r="C45" s="491"/>
      <c r="D45" s="491"/>
      <c r="E45" s="491"/>
      <c r="F45" s="491"/>
      <c r="G45" s="491"/>
      <c r="H45" s="491"/>
      <c r="I45" s="491"/>
      <c r="J45" s="491"/>
      <c r="K45" s="491"/>
      <c r="L45" s="491"/>
      <c r="M45" s="491"/>
      <c r="N45" s="479"/>
    </row>
    <row r="46" spans="1:14" ht="18">
      <c r="A46" s="509" t="s">
        <v>63</v>
      </c>
      <c r="B46" s="510"/>
      <c r="C46" s="510"/>
      <c r="D46" s="510"/>
      <c r="E46" s="511"/>
      <c r="F46" s="511"/>
      <c r="G46" s="511"/>
      <c r="H46" s="511"/>
      <c r="I46" s="511"/>
      <c r="J46" s="511"/>
      <c r="K46" s="511"/>
      <c r="L46" s="511"/>
      <c r="M46" s="511"/>
      <c r="N46" s="479"/>
    </row>
    <row r="47" spans="1:14" ht="22.5" customHeight="1">
      <c r="A47" s="512" t="s">
        <v>64</v>
      </c>
      <c r="B47" s="513"/>
      <c r="C47" s="513"/>
      <c r="D47" s="513"/>
      <c r="E47" s="513"/>
      <c r="F47" s="514"/>
      <c r="G47" s="514"/>
      <c r="H47" s="514"/>
      <c r="I47" s="514"/>
      <c r="J47" s="514"/>
      <c r="K47" s="514"/>
      <c r="L47" s="514"/>
      <c r="M47" s="514"/>
      <c r="N47" s="479"/>
    </row>
    <row r="48" spans="1:14" ht="21.75" customHeight="1">
      <c r="A48" s="500" t="s">
        <v>65</v>
      </c>
      <c r="B48" s="501"/>
      <c r="C48" s="501"/>
      <c r="D48" s="501"/>
      <c r="E48" s="502"/>
      <c r="F48" s="501" t="s">
        <v>66</v>
      </c>
      <c r="G48" s="501"/>
      <c r="H48" s="501"/>
      <c r="I48" s="501"/>
      <c r="J48" s="501"/>
      <c r="K48" s="501"/>
      <c r="L48" s="501"/>
      <c r="M48" s="501"/>
      <c r="N48" s="479"/>
    </row>
    <row r="49" spans="1:15" ht="34.5">
      <c r="A49" s="65" t="str">
        <f>+'DATOS MAESTROS'!$B$8</f>
        <v>N/A</v>
      </c>
      <c r="B49" s="65" t="str">
        <f>+'DATOS MAESTROS'!$B$9</f>
        <v>N/A</v>
      </c>
      <c r="C49" s="65" t="str">
        <f>+'DATOS MAESTROS'!$B$10</f>
        <v>N/A</v>
      </c>
      <c r="D49" s="65">
        <f>+'DATOS MAESTROS'!$B$11</f>
        <v>46253</v>
      </c>
      <c r="E49" s="65">
        <f>+'DATOS MAESTROS'!$B$12</f>
        <v>45889</v>
      </c>
      <c r="F49" s="80" t="s">
        <v>67</v>
      </c>
      <c r="G49" s="503" t="s">
        <v>68</v>
      </c>
      <c r="H49" s="504"/>
      <c r="I49" s="412"/>
      <c r="J49" s="505"/>
      <c r="K49" s="81" t="s">
        <v>69</v>
      </c>
      <c r="L49" s="67" t="s">
        <v>70</v>
      </c>
      <c r="M49" s="68" t="s">
        <v>71</v>
      </c>
      <c r="N49" s="479"/>
    </row>
    <row r="50" spans="1:15" ht="30.75" customHeight="1">
      <c r="A50" s="190"/>
      <c r="B50" s="317"/>
      <c r="C50" s="82"/>
      <c r="D50" s="82"/>
      <c r="E50" s="82"/>
      <c r="F50" s="83">
        <f t="shared" ref="F50:F60" si="0">SUM(A50:E50)</f>
        <v>0</v>
      </c>
      <c r="G50" s="481" t="s">
        <v>72</v>
      </c>
      <c r="H50" s="482"/>
      <c r="I50" s="482"/>
      <c r="J50" s="506"/>
      <c r="K50" s="107" t="s">
        <v>73</v>
      </c>
      <c r="L50" s="243">
        <v>57.412398921832882</v>
      </c>
      <c r="M50" s="1">
        <f t="shared" ref="M50:M60" si="1">+L50*F50</f>
        <v>0</v>
      </c>
      <c r="N50" s="479"/>
      <c r="O50" s="84"/>
    </row>
    <row r="51" spans="1:15" ht="31.5" customHeight="1">
      <c r="A51" s="190"/>
      <c r="B51" s="317"/>
      <c r="C51" s="82"/>
      <c r="D51" s="82"/>
      <c r="E51" s="82"/>
      <c r="F51" s="83">
        <f t="shared" si="0"/>
        <v>0</v>
      </c>
      <c r="G51" s="481" t="s">
        <v>74</v>
      </c>
      <c r="H51" s="482"/>
      <c r="I51" s="482"/>
      <c r="J51" s="506"/>
      <c r="K51" s="85" t="s">
        <v>75</v>
      </c>
      <c r="L51" s="243">
        <v>57.412398921832882</v>
      </c>
      <c r="M51" s="1">
        <f t="shared" si="1"/>
        <v>0</v>
      </c>
      <c r="N51" s="479"/>
      <c r="O51" s="84"/>
    </row>
    <row r="52" spans="1:15" ht="12.75" customHeight="1">
      <c r="A52" s="190"/>
      <c r="B52" s="317"/>
      <c r="C52" s="82"/>
      <c r="D52" s="82"/>
      <c r="E52" s="82"/>
      <c r="F52" s="83">
        <f t="shared" si="0"/>
        <v>0</v>
      </c>
      <c r="G52" s="515" t="s">
        <v>76</v>
      </c>
      <c r="H52" s="516"/>
      <c r="I52" s="516"/>
      <c r="J52" s="517"/>
      <c r="K52" s="244" t="s">
        <v>75</v>
      </c>
      <c r="L52" s="243">
        <v>49.595687331536389</v>
      </c>
      <c r="M52" s="1">
        <f t="shared" si="1"/>
        <v>0</v>
      </c>
      <c r="N52" s="479"/>
      <c r="O52" s="84"/>
    </row>
    <row r="53" spans="1:15" ht="12.75" customHeight="1">
      <c r="A53" s="190"/>
      <c r="B53" s="317"/>
      <c r="C53" s="82"/>
      <c r="D53" s="82"/>
      <c r="E53" s="82"/>
      <c r="F53" s="83">
        <f t="shared" si="0"/>
        <v>0</v>
      </c>
      <c r="G53" s="515" t="s">
        <v>77</v>
      </c>
      <c r="H53" s="516"/>
      <c r="I53" s="516"/>
      <c r="J53" s="517"/>
      <c r="K53" s="244" t="s">
        <v>78</v>
      </c>
      <c r="L53" s="243">
        <v>54.177897574123989</v>
      </c>
      <c r="M53" s="1">
        <f t="shared" si="1"/>
        <v>0</v>
      </c>
      <c r="N53" s="479"/>
      <c r="O53" s="84"/>
    </row>
    <row r="54" spans="1:15" ht="12.75" customHeight="1">
      <c r="A54" s="190"/>
      <c r="B54" s="317"/>
      <c r="C54" s="82"/>
      <c r="D54" s="82"/>
      <c r="E54" s="82"/>
      <c r="F54" s="83">
        <f t="shared" si="0"/>
        <v>0</v>
      </c>
      <c r="G54" s="515" t="s">
        <v>79</v>
      </c>
      <c r="H54" s="516"/>
      <c r="I54" s="516"/>
      <c r="J54" s="517"/>
      <c r="K54" s="244" t="s">
        <v>80</v>
      </c>
      <c r="L54" s="243">
        <v>47.708894878706197</v>
      </c>
      <c r="M54" s="1">
        <f t="shared" si="1"/>
        <v>0</v>
      </c>
      <c r="N54" s="479"/>
      <c r="O54" s="84"/>
    </row>
    <row r="55" spans="1:15" ht="12.75" customHeight="1">
      <c r="A55" s="190"/>
      <c r="B55" s="317"/>
      <c r="C55" s="82"/>
      <c r="D55" s="82"/>
      <c r="E55" s="82"/>
      <c r="F55" s="83">
        <f t="shared" si="0"/>
        <v>0</v>
      </c>
      <c r="G55" s="515" t="s">
        <v>81</v>
      </c>
      <c r="H55" s="516"/>
      <c r="I55" s="516"/>
      <c r="J55" s="517"/>
      <c r="K55" s="244" t="s">
        <v>82</v>
      </c>
      <c r="L55" s="243">
        <v>45.822102425876011</v>
      </c>
      <c r="M55" s="1">
        <f t="shared" si="1"/>
        <v>0</v>
      </c>
      <c r="N55" s="479"/>
      <c r="O55" s="84"/>
    </row>
    <row r="56" spans="1:15" ht="12.75" customHeight="1">
      <c r="A56" s="190"/>
      <c r="B56" s="317"/>
      <c r="C56" s="82"/>
      <c r="D56" s="82"/>
      <c r="E56" s="82"/>
      <c r="F56" s="83">
        <f t="shared" si="0"/>
        <v>0</v>
      </c>
      <c r="G56" s="515" t="s">
        <v>81</v>
      </c>
      <c r="H56" s="516"/>
      <c r="I56" s="516"/>
      <c r="J56" s="517"/>
      <c r="K56" s="244" t="s">
        <v>83</v>
      </c>
      <c r="L56" s="243">
        <v>143.9353099730458</v>
      </c>
      <c r="M56" s="1">
        <f t="shared" si="1"/>
        <v>0</v>
      </c>
      <c r="N56" s="479"/>
      <c r="O56" s="84"/>
    </row>
    <row r="57" spans="1:15" ht="12.75" customHeight="1">
      <c r="A57" s="190"/>
      <c r="B57" s="317"/>
      <c r="C57" s="82"/>
      <c r="D57" s="82"/>
      <c r="E57" s="82"/>
      <c r="F57" s="83">
        <f t="shared" si="0"/>
        <v>0</v>
      </c>
      <c r="G57" s="515" t="s">
        <v>81</v>
      </c>
      <c r="H57" s="516"/>
      <c r="I57" s="516"/>
      <c r="J57" s="517"/>
      <c r="K57" s="244" t="s">
        <v>84</v>
      </c>
      <c r="L57" s="243">
        <v>240.97035040431265</v>
      </c>
      <c r="M57" s="1">
        <f t="shared" si="1"/>
        <v>0</v>
      </c>
      <c r="N57" s="479"/>
      <c r="O57" s="84"/>
    </row>
    <row r="58" spans="1:15" ht="12.75" customHeight="1">
      <c r="A58" s="190"/>
      <c r="B58" s="317"/>
      <c r="C58" s="82"/>
      <c r="D58" s="82"/>
      <c r="E58" s="82"/>
      <c r="F58" s="83">
        <f t="shared" si="0"/>
        <v>0</v>
      </c>
      <c r="G58" s="515" t="s">
        <v>85</v>
      </c>
      <c r="H58" s="516"/>
      <c r="I58" s="516"/>
      <c r="J58" s="517"/>
      <c r="K58" s="244" t="s">
        <v>86</v>
      </c>
      <c r="L58" s="243">
        <v>96.7654986522911</v>
      </c>
      <c r="M58" s="1">
        <f t="shared" si="1"/>
        <v>0</v>
      </c>
      <c r="N58" s="479"/>
      <c r="O58" s="84"/>
    </row>
    <row r="59" spans="1:15" ht="12.75" customHeight="1">
      <c r="A59" s="190"/>
      <c r="B59" s="317"/>
      <c r="C59" s="82"/>
      <c r="D59" s="82"/>
      <c r="E59" s="82"/>
      <c r="F59" s="83">
        <f t="shared" si="0"/>
        <v>0</v>
      </c>
      <c r="G59" s="515" t="s">
        <v>87</v>
      </c>
      <c r="H59" s="516"/>
      <c r="I59" s="516"/>
      <c r="J59" s="517"/>
      <c r="K59" s="244" t="s">
        <v>86</v>
      </c>
      <c r="L59" s="243">
        <v>109.1644204851752</v>
      </c>
      <c r="M59" s="1">
        <f t="shared" si="1"/>
        <v>0</v>
      </c>
      <c r="N59" s="479"/>
      <c r="O59" s="84"/>
    </row>
    <row r="60" spans="1:15" ht="12.75" customHeight="1">
      <c r="A60" s="190"/>
      <c r="B60" s="317"/>
      <c r="C60" s="82"/>
      <c r="D60" s="82"/>
      <c r="E60" s="82"/>
      <c r="F60" s="83">
        <f t="shared" si="0"/>
        <v>0</v>
      </c>
      <c r="G60" s="515" t="s">
        <v>88</v>
      </c>
      <c r="H60" s="516"/>
      <c r="I60" s="516"/>
      <c r="J60" s="516"/>
      <c r="K60" s="244" t="s">
        <v>75</v>
      </c>
      <c r="L60" s="243">
        <v>59.299191374663067</v>
      </c>
      <c r="M60" s="1">
        <f t="shared" si="1"/>
        <v>0</v>
      </c>
      <c r="N60" s="479"/>
      <c r="O60" s="84"/>
    </row>
    <row r="61" spans="1:15" ht="12.75" customHeight="1">
      <c r="A61" s="191"/>
      <c r="B61" s="94"/>
      <c r="C61" s="87"/>
      <c r="D61" s="87"/>
      <c r="E61" s="86"/>
      <c r="F61" s="88"/>
      <c r="G61" s="89"/>
      <c r="H61" s="89"/>
      <c r="I61" s="89"/>
      <c r="J61" s="89"/>
      <c r="K61" s="90"/>
      <c r="L61" s="91" t="s">
        <v>89</v>
      </c>
      <c r="M61" s="18">
        <f>SUM(M50:M60)</f>
        <v>0</v>
      </c>
      <c r="N61" s="479"/>
      <c r="O61" s="84"/>
    </row>
    <row r="62" spans="1:15" ht="18" customHeight="1">
      <c r="A62" s="518" t="s">
        <v>65</v>
      </c>
      <c r="B62" s="519"/>
      <c r="C62" s="519"/>
      <c r="D62" s="519"/>
      <c r="E62" s="520"/>
      <c r="F62" s="521" t="s">
        <v>90</v>
      </c>
      <c r="G62" s="501"/>
      <c r="H62" s="501"/>
      <c r="I62" s="501"/>
      <c r="J62" s="501"/>
      <c r="K62" s="501"/>
      <c r="L62" s="501"/>
      <c r="M62" s="92"/>
      <c r="N62" s="479"/>
    </row>
    <row r="63" spans="1:15" ht="34.5">
      <c r="A63" s="65" t="str">
        <f>+'DATOS MAESTROS'!$B$8</f>
        <v>N/A</v>
      </c>
      <c r="B63" s="65" t="str">
        <f>+'DATOS MAESTROS'!$B$9</f>
        <v>N/A</v>
      </c>
      <c r="C63" s="65" t="str">
        <f>+'DATOS MAESTROS'!$B$10</f>
        <v>N/A</v>
      </c>
      <c r="D63" s="65">
        <f>+'DATOS MAESTROS'!$B$11</f>
        <v>46253</v>
      </c>
      <c r="E63" s="65">
        <f>+'DATOS MAESTROS'!$B$12</f>
        <v>45889</v>
      </c>
      <c r="F63" s="80" t="s">
        <v>67</v>
      </c>
      <c r="G63" s="522" t="s">
        <v>68</v>
      </c>
      <c r="H63" s="523"/>
      <c r="I63" s="523"/>
      <c r="J63" s="523"/>
      <c r="K63" s="524"/>
      <c r="L63" s="67" t="s">
        <v>70</v>
      </c>
      <c r="M63" s="68" t="s">
        <v>71</v>
      </c>
      <c r="N63" s="479"/>
    </row>
    <row r="64" spans="1:15" ht="42" customHeight="1">
      <c r="A64" s="190"/>
      <c r="B64" s="317"/>
      <c r="C64" s="82"/>
      <c r="D64" s="82"/>
      <c r="E64" s="82"/>
      <c r="F64" s="83">
        <f t="shared" ref="F64:F71" si="2">SUM(A64:E64)</f>
        <v>0</v>
      </c>
      <c r="G64" s="525" t="s">
        <v>91</v>
      </c>
      <c r="H64" s="526"/>
      <c r="I64" s="526"/>
      <c r="J64" s="526"/>
      <c r="K64" s="527"/>
      <c r="L64" s="243">
        <v>130.7277628032345</v>
      </c>
      <c r="M64" s="1">
        <f t="shared" ref="M64:M71" si="3">+L64*F64</f>
        <v>0</v>
      </c>
      <c r="N64" s="479"/>
      <c r="O64" s="84"/>
    </row>
    <row r="65" spans="1:15" ht="28.5" customHeight="1">
      <c r="A65" s="190"/>
      <c r="B65" s="317"/>
      <c r="C65" s="82"/>
      <c r="D65" s="82"/>
      <c r="E65" s="82"/>
      <c r="F65" s="83">
        <f t="shared" si="2"/>
        <v>0</v>
      </c>
      <c r="G65" s="525" t="s">
        <v>92</v>
      </c>
      <c r="H65" s="526"/>
      <c r="I65" s="526"/>
      <c r="J65" s="526"/>
      <c r="K65" s="527"/>
      <c r="L65" s="243">
        <v>70.619946091644209</v>
      </c>
      <c r="M65" s="1">
        <f t="shared" si="3"/>
        <v>0</v>
      </c>
      <c r="N65" s="479"/>
      <c r="O65" s="84"/>
    </row>
    <row r="66" spans="1:15" ht="54" customHeight="1">
      <c r="A66" s="190"/>
      <c r="B66" s="317"/>
      <c r="C66" s="82"/>
      <c r="D66" s="82"/>
      <c r="E66" s="82"/>
      <c r="F66" s="83">
        <f t="shared" si="2"/>
        <v>0</v>
      </c>
      <c r="G66" s="525" t="s">
        <v>93</v>
      </c>
      <c r="H66" s="526"/>
      <c r="I66" s="526"/>
      <c r="J66" s="526"/>
      <c r="K66" s="527"/>
      <c r="L66" s="243">
        <v>139.62264150943395</v>
      </c>
      <c r="M66" s="1">
        <f t="shared" si="3"/>
        <v>0</v>
      </c>
      <c r="N66" s="479"/>
      <c r="O66" s="84"/>
    </row>
    <row r="67" spans="1:15" ht="51" customHeight="1">
      <c r="A67" s="190"/>
      <c r="B67" s="317"/>
      <c r="C67" s="82"/>
      <c r="D67" s="82"/>
      <c r="E67" s="82"/>
      <c r="F67" s="83">
        <f t="shared" si="2"/>
        <v>0</v>
      </c>
      <c r="G67" s="525" t="s">
        <v>94</v>
      </c>
      <c r="H67" s="526"/>
      <c r="I67" s="526"/>
      <c r="J67" s="526"/>
      <c r="K67" s="527"/>
      <c r="L67" s="243">
        <v>219.94609164420484</v>
      </c>
      <c r="M67" s="1">
        <f t="shared" si="3"/>
        <v>0</v>
      </c>
      <c r="N67" s="479"/>
      <c r="O67" s="84"/>
    </row>
    <row r="68" spans="1:15" ht="52.5" customHeight="1">
      <c r="A68" s="190"/>
      <c r="B68" s="317"/>
      <c r="C68" s="82"/>
      <c r="D68" s="82"/>
      <c r="E68" s="82"/>
      <c r="F68" s="83">
        <f t="shared" si="2"/>
        <v>0</v>
      </c>
      <c r="G68" s="525" t="s">
        <v>95</v>
      </c>
      <c r="H68" s="526"/>
      <c r="I68" s="526"/>
      <c r="J68" s="526"/>
      <c r="K68" s="527"/>
      <c r="L68" s="243">
        <v>216.71159029649596</v>
      </c>
      <c r="M68" s="1">
        <f t="shared" si="3"/>
        <v>0</v>
      </c>
      <c r="N68" s="479"/>
      <c r="O68" s="84"/>
    </row>
    <row r="69" spans="1:15" ht="63.75" customHeight="1">
      <c r="A69" s="190"/>
      <c r="B69" s="317"/>
      <c r="C69" s="82"/>
      <c r="D69" s="82"/>
      <c r="E69" s="82"/>
      <c r="F69" s="83">
        <f t="shared" si="2"/>
        <v>0</v>
      </c>
      <c r="G69" s="525" t="s">
        <v>96</v>
      </c>
      <c r="H69" s="526"/>
      <c r="I69" s="526"/>
      <c r="J69" s="526"/>
      <c r="K69" s="527"/>
      <c r="L69" s="243">
        <v>217.78975741239893</v>
      </c>
      <c r="M69" s="1">
        <f t="shared" si="3"/>
        <v>0</v>
      </c>
      <c r="N69" s="479"/>
      <c r="O69" s="84"/>
    </row>
    <row r="70" spans="1:15" ht="102.75" customHeight="1">
      <c r="A70" s="190"/>
      <c r="B70" s="317"/>
      <c r="C70" s="82"/>
      <c r="D70" s="82"/>
      <c r="E70" s="82"/>
      <c r="F70" s="83">
        <f t="shared" si="2"/>
        <v>0</v>
      </c>
      <c r="G70" s="525" t="s">
        <v>97</v>
      </c>
      <c r="H70" s="526"/>
      <c r="I70" s="526"/>
      <c r="J70" s="526"/>
      <c r="K70" s="527"/>
      <c r="L70" s="243">
        <v>222.64150943396226</v>
      </c>
      <c r="M70" s="1">
        <f t="shared" si="3"/>
        <v>0</v>
      </c>
      <c r="N70" s="479"/>
      <c r="O70" s="84"/>
    </row>
    <row r="71" spans="1:15" ht="66" customHeight="1">
      <c r="A71" s="190"/>
      <c r="B71" s="317"/>
      <c r="C71" s="82"/>
      <c r="D71" s="82"/>
      <c r="E71" s="82"/>
      <c r="F71" s="83">
        <f t="shared" si="2"/>
        <v>0</v>
      </c>
      <c r="G71" s="525" t="s">
        <v>98</v>
      </c>
      <c r="H71" s="526"/>
      <c r="I71" s="526"/>
      <c r="J71" s="526"/>
      <c r="K71" s="527"/>
      <c r="L71" s="243">
        <v>277.08894878706201</v>
      </c>
      <c r="M71" s="1">
        <f t="shared" si="3"/>
        <v>0</v>
      </c>
      <c r="N71" s="479"/>
      <c r="O71" s="84"/>
    </row>
    <row r="72" spans="1:15" ht="13">
      <c r="A72" s="192"/>
      <c r="B72" s="105"/>
      <c r="C72" s="93"/>
      <c r="D72" s="93"/>
      <c r="E72" s="94"/>
      <c r="F72" s="95"/>
      <c r="G72" s="96"/>
      <c r="H72" s="96"/>
      <c r="I72" s="96"/>
      <c r="J72" s="96"/>
      <c r="K72" s="96"/>
      <c r="L72" s="19" t="s">
        <v>89</v>
      </c>
      <c r="M72" s="19">
        <f>SUM(M64:M71)</f>
        <v>0</v>
      </c>
      <c r="N72" s="479"/>
      <c r="O72" s="84"/>
    </row>
    <row r="73" spans="1:15" ht="22.5" customHeight="1">
      <c r="A73" s="518" t="s">
        <v>65</v>
      </c>
      <c r="B73" s="519"/>
      <c r="C73" s="519"/>
      <c r="D73" s="519"/>
      <c r="E73" s="520"/>
      <c r="F73" s="501" t="s">
        <v>99</v>
      </c>
      <c r="G73" s="501"/>
      <c r="H73" s="501"/>
      <c r="I73" s="501"/>
      <c r="J73" s="501"/>
      <c r="K73" s="501"/>
      <c r="L73" s="501"/>
      <c r="M73" s="501"/>
      <c r="N73" s="479"/>
    </row>
    <row r="74" spans="1:15" ht="34.5">
      <c r="A74" s="65" t="str">
        <f>+'DATOS MAESTROS'!$B$8</f>
        <v>N/A</v>
      </c>
      <c r="B74" s="65" t="str">
        <f>+'DATOS MAESTROS'!$B$9</f>
        <v>N/A</v>
      </c>
      <c r="C74" s="65" t="str">
        <f>+'DATOS MAESTROS'!$B$10</f>
        <v>N/A</v>
      </c>
      <c r="D74" s="65">
        <f>+'DATOS MAESTROS'!$B$11</f>
        <v>46253</v>
      </c>
      <c r="E74" s="65">
        <f>+'DATOS MAESTROS'!$B$12</f>
        <v>45889</v>
      </c>
      <c r="F74" s="80" t="s">
        <v>67</v>
      </c>
      <c r="G74" s="503" t="s">
        <v>68</v>
      </c>
      <c r="H74" s="504"/>
      <c r="I74" s="412"/>
      <c r="J74" s="505"/>
      <c r="K74" s="81" t="s">
        <v>69</v>
      </c>
      <c r="L74" s="67" t="s">
        <v>70</v>
      </c>
      <c r="M74" s="68" t="s">
        <v>71</v>
      </c>
      <c r="N74" s="479"/>
    </row>
    <row r="75" spans="1:15" ht="12.75" customHeight="1">
      <c r="A75" s="190"/>
      <c r="B75" s="317"/>
      <c r="C75" s="82"/>
      <c r="D75" s="82"/>
      <c r="E75" s="82"/>
      <c r="F75" s="83">
        <f t="shared" ref="F75:F84" si="4">SUM(A75:E75)</f>
        <v>0</v>
      </c>
      <c r="G75" s="525" t="s">
        <v>100</v>
      </c>
      <c r="H75" s="526"/>
      <c r="I75" s="526"/>
      <c r="J75" s="527"/>
      <c r="K75" s="245" t="s">
        <v>101</v>
      </c>
      <c r="L75" s="243">
        <v>81.132075471698116</v>
      </c>
      <c r="M75" s="1">
        <f t="shared" ref="M75:M84" si="5">+L75*F75</f>
        <v>0</v>
      </c>
      <c r="N75" s="479"/>
      <c r="O75" s="84"/>
    </row>
    <row r="76" spans="1:15" ht="12.75" customHeight="1">
      <c r="A76" s="190"/>
      <c r="B76" s="317"/>
      <c r="C76" s="82"/>
      <c r="D76" s="82"/>
      <c r="E76" s="82"/>
      <c r="F76" s="83">
        <f t="shared" si="4"/>
        <v>0</v>
      </c>
      <c r="G76" s="525" t="s">
        <v>102</v>
      </c>
      <c r="H76" s="526"/>
      <c r="I76" s="526"/>
      <c r="J76" s="527"/>
      <c r="K76" s="245" t="s">
        <v>101</v>
      </c>
      <c r="L76" s="243">
        <v>81.132075471698116</v>
      </c>
      <c r="M76" s="1">
        <f t="shared" si="5"/>
        <v>0</v>
      </c>
      <c r="N76" s="479"/>
      <c r="O76" s="84"/>
    </row>
    <row r="77" spans="1:15" ht="12.75" customHeight="1">
      <c r="A77" s="190"/>
      <c r="B77" s="317"/>
      <c r="C77" s="82"/>
      <c r="D77" s="82"/>
      <c r="E77" s="82"/>
      <c r="F77" s="83">
        <f t="shared" si="4"/>
        <v>0</v>
      </c>
      <c r="G77" s="525" t="s">
        <v>103</v>
      </c>
      <c r="H77" s="526"/>
      <c r="I77" s="526"/>
      <c r="J77" s="527"/>
      <c r="K77" s="245" t="s">
        <v>101</v>
      </c>
      <c r="L77" s="243">
        <v>81.132075471698116</v>
      </c>
      <c r="M77" s="1">
        <f t="shared" si="5"/>
        <v>0</v>
      </c>
      <c r="N77" s="479"/>
      <c r="O77" s="84"/>
    </row>
    <row r="78" spans="1:15" ht="12.75" customHeight="1">
      <c r="A78" s="190"/>
      <c r="B78" s="317"/>
      <c r="C78" s="82"/>
      <c r="D78" s="82"/>
      <c r="E78" s="82"/>
      <c r="F78" s="83">
        <f t="shared" si="4"/>
        <v>0</v>
      </c>
      <c r="G78" s="525" t="s">
        <v>104</v>
      </c>
      <c r="H78" s="526"/>
      <c r="I78" s="526"/>
      <c r="J78" s="527"/>
      <c r="K78" s="245" t="s">
        <v>101</v>
      </c>
      <c r="L78" s="243">
        <v>81.132075471698116</v>
      </c>
      <c r="M78" s="1">
        <f t="shared" si="5"/>
        <v>0</v>
      </c>
      <c r="N78" s="479"/>
      <c r="O78" s="84"/>
    </row>
    <row r="79" spans="1:15" ht="12.75" customHeight="1">
      <c r="A79" s="190"/>
      <c r="B79" s="317"/>
      <c r="C79" s="82"/>
      <c r="D79" s="82"/>
      <c r="E79" s="82"/>
      <c r="F79" s="83">
        <f t="shared" si="4"/>
        <v>0</v>
      </c>
      <c r="G79" s="525" t="s">
        <v>105</v>
      </c>
      <c r="H79" s="526"/>
      <c r="I79" s="526"/>
      <c r="J79" s="527"/>
      <c r="K79" s="245" t="s">
        <v>101</v>
      </c>
      <c r="L79" s="243">
        <v>86.79245283018868</v>
      </c>
      <c r="M79" s="1">
        <f t="shared" si="5"/>
        <v>0</v>
      </c>
      <c r="N79" s="479"/>
      <c r="O79" s="84"/>
    </row>
    <row r="80" spans="1:15" ht="12.75" customHeight="1">
      <c r="A80" s="190"/>
      <c r="B80" s="317"/>
      <c r="C80" s="82"/>
      <c r="D80" s="82"/>
      <c r="E80" s="82"/>
      <c r="F80" s="83">
        <f t="shared" si="4"/>
        <v>0</v>
      </c>
      <c r="G80" s="525" t="s">
        <v>106</v>
      </c>
      <c r="H80" s="526"/>
      <c r="I80" s="526"/>
      <c r="J80" s="527"/>
      <c r="K80" s="245" t="s">
        <v>75</v>
      </c>
      <c r="L80" s="243">
        <v>107.27762803234501</v>
      </c>
      <c r="M80" s="1">
        <f t="shared" si="5"/>
        <v>0</v>
      </c>
      <c r="N80" s="479"/>
      <c r="O80" s="84"/>
    </row>
    <row r="81" spans="1:15" ht="13.5" customHeight="1">
      <c r="A81" s="190"/>
      <c r="B81" s="317"/>
      <c r="C81" s="82"/>
      <c r="D81" s="82"/>
      <c r="E81" s="82"/>
      <c r="F81" s="83">
        <f t="shared" si="4"/>
        <v>0</v>
      </c>
      <c r="G81" s="525" t="s">
        <v>107</v>
      </c>
      <c r="H81" s="526"/>
      <c r="I81" s="526"/>
      <c r="J81" s="527"/>
      <c r="K81" s="245" t="s">
        <v>75</v>
      </c>
      <c r="L81" s="243">
        <v>87.061994609164415</v>
      </c>
      <c r="M81" s="1">
        <f t="shared" si="5"/>
        <v>0</v>
      </c>
      <c r="N81" s="479"/>
      <c r="O81" s="84"/>
    </row>
    <row r="82" spans="1:15" ht="12.75" customHeight="1">
      <c r="A82" s="190"/>
      <c r="B82" s="317"/>
      <c r="C82" s="82"/>
      <c r="D82" s="82"/>
      <c r="E82" s="82"/>
      <c r="F82" s="83">
        <f t="shared" si="4"/>
        <v>0</v>
      </c>
      <c r="G82" s="525" t="s">
        <v>108</v>
      </c>
      <c r="H82" s="526"/>
      <c r="I82" s="526"/>
      <c r="J82" s="527"/>
      <c r="K82" s="245" t="s">
        <v>75</v>
      </c>
      <c r="L82" s="243">
        <v>87.061994609164415</v>
      </c>
      <c r="M82" s="1">
        <f t="shared" si="5"/>
        <v>0</v>
      </c>
      <c r="N82" s="479"/>
      <c r="O82" s="84"/>
    </row>
    <row r="83" spans="1:15" ht="18.75" customHeight="1">
      <c r="A83" s="190"/>
      <c r="B83" s="317"/>
      <c r="C83" s="82"/>
      <c r="D83" s="82"/>
      <c r="E83" s="82"/>
      <c r="F83" s="83">
        <f t="shared" si="4"/>
        <v>0</v>
      </c>
      <c r="G83" s="525" t="s">
        <v>109</v>
      </c>
      <c r="H83" s="526"/>
      <c r="I83" s="526"/>
      <c r="J83" s="527"/>
      <c r="K83" s="245" t="s">
        <v>75</v>
      </c>
      <c r="L83" s="243">
        <v>90.026954177897565</v>
      </c>
      <c r="M83" s="1">
        <f t="shared" si="5"/>
        <v>0</v>
      </c>
      <c r="N83" s="479"/>
      <c r="O83" s="84"/>
    </row>
    <row r="84" spans="1:15" ht="42" customHeight="1">
      <c r="A84" s="190"/>
      <c r="B84" s="317"/>
      <c r="C84" s="82"/>
      <c r="D84" s="82"/>
      <c r="E84" s="82"/>
      <c r="F84" s="38">
        <f t="shared" si="4"/>
        <v>0</v>
      </c>
      <c r="G84" s="525" t="s">
        <v>110</v>
      </c>
      <c r="H84" s="526"/>
      <c r="I84" s="526"/>
      <c r="J84" s="527"/>
      <c r="K84" s="245" t="s">
        <v>111</v>
      </c>
      <c r="L84" s="243">
        <v>90.026954177897565</v>
      </c>
      <c r="M84" s="1">
        <f t="shared" si="5"/>
        <v>0</v>
      </c>
      <c r="N84" s="479"/>
      <c r="O84" s="84"/>
    </row>
    <row r="85" spans="1:15" ht="13">
      <c r="A85" s="193"/>
      <c r="B85" s="318"/>
      <c r="C85" s="97"/>
      <c r="D85" s="97"/>
      <c r="E85" s="97"/>
      <c r="F85" s="98"/>
      <c r="G85" s="99"/>
      <c r="H85" s="99"/>
      <c r="I85" s="99"/>
      <c r="J85" s="99"/>
      <c r="K85" s="100"/>
      <c r="L85" s="91" t="s">
        <v>89</v>
      </c>
      <c r="M85" s="18">
        <f>SUM(M75:M84)</f>
        <v>0</v>
      </c>
      <c r="N85" s="479"/>
      <c r="O85" s="84"/>
    </row>
    <row r="86" spans="1:15" ht="18" customHeight="1">
      <c r="A86" s="518" t="s">
        <v>112</v>
      </c>
      <c r="B86" s="519"/>
      <c r="C86" s="519"/>
      <c r="D86" s="519"/>
      <c r="E86" s="520"/>
      <c r="F86" s="521" t="s">
        <v>113</v>
      </c>
      <c r="G86" s="501"/>
      <c r="H86" s="501"/>
      <c r="I86" s="501"/>
      <c r="J86" s="501"/>
      <c r="K86" s="501"/>
      <c r="L86" s="501"/>
      <c r="M86" s="501"/>
      <c r="N86" s="479"/>
    </row>
    <row r="87" spans="1:15" ht="34.5">
      <c r="A87" s="65" t="str">
        <f>+'DATOS MAESTROS'!$B$8</f>
        <v>N/A</v>
      </c>
      <c r="B87" s="65" t="str">
        <f>+'DATOS MAESTROS'!$B$9</f>
        <v>N/A</v>
      </c>
      <c r="C87" s="65" t="str">
        <f>+'DATOS MAESTROS'!$B$10</f>
        <v>N/A</v>
      </c>
      <c r="D87" s="65">
        <f>+'DATOS MAESTROS'!$B$11</f>
        <v>46253</v>
      </c>
      <c r="E87" s="65">
        <f>+'DATOS MAESTROS'!$B$12</f>
        <v>45889</v>
      </c>
      <c r="F87" s="80" t="s">
        <v>67</v>
      </c>
      <c r="G87" s="503" t="s">
        <v>68</v>
      </c>
      <c r="H87" s="504"/>
      <c r="I87" s="412"/>
      <c r="J87" s="505"/>
      <c r="K87" s="81" t="s">
        <v>69</v>
      </c>
      <c r="L87" s="67" t="s">
        <v>70</v>
      </c>
      <c r="M87" s="68" t="s">
        <v>71</v>
      </c>
      <c r="N87" s="479"/>
    </row>
    <row r="88" spans="1:15" ht="32.25" customHeight="1">
      <c r="A88" s="194"/>
      <c r="B88" s="319"/>
      <c r="C88" s="101"/>
      <c r="D88" s="101"/>
      <c r="E88" s="101"/>
      <c r="F88" s="83">
        <f t="shared" ref="F88:F97" si="6">SUM(A88:E88)</f>
        <v>0</v>
      </c>
      <c r="G88" s="525" t="s">
        <v>114</v>
      </c>
      <c r="H88" s="526"/>
      <c r="I88" s="526"/>
      <c r="J88" s="527"/>
      <c r="K88" s="245" t="s">
        <v>115</v>
      </c>
      <c r="L88" s="243">
        <v>54.177897574123989</v>
      </c>
      <c r="M88" s="1">
        <f t="shared" ref="M88:M97" si="7">+L88*F88</f>
        <v>0</v>
      </c>
      <c r="N88" s="479"/>
      <c r="O88" s="84"/>
    </row>
    <row r="89" spans="1:15" ht="26.25" customHeight="1">
      <c r="A89" s="194"/>
      <c r="B89" s="319"/>
      <c r="C89" s="101"/>
      <c r="D89" s="101"/>
      <c r="E89" s="101"/>
      <c r="F89" s="83">
        <f t="shared" si="6"/>
        <v>0</v>
      </c>
      <c r="G89" s="525" t="s">
        <v>116</v>
      </c>
      <c r="H89" s="526"/>
      <c r="I89" s="526"/>
      <c r="J89" s="527"/>
      <c r="K89" s="245" t="s">
        <v>115</v>
      </c>
      <c r="L89" s="243">
        <v>12.398921832884097</v>
      </c>
      <c r="M89" s="1">
        <f t="shared" si="7"/>
        <v>0</v>
      </c>
      <c r="N89" s="479"/>
      <c r="O89" s="84"/>
    </row>
    <row r="90" spans="1:15" ht="27.75" customHeight="1">
      <c r="A90" s="190"/>
      <c r="B90" s="317"/>
      <c r="C90" s="82"/>
      <c r="D90" s="82"/>
      <c r="E90" s="101"/>
      <c r="F90" s="83">
        <f t="shared" si="6"/>
        <v>0</v>
      </c>
      <c r="G90" s="525" t="s">
        <v>117</v>
      </c>
      <c r="H90" s="526"/>
      <c r="I90" s="526"/>
      <c r="J90" s="527"/>
      <c r="K90" s="245" t="s">
        <v>115</v>
      </c>
      <c r="L90" s="243">
        <v>37.19676549865229</v>
      </c>
      <c r="M90" s="1">
        <f t="shared" si="7"/>
        <v>0</v>
      </c>
      <c r="N90" s="479"/>
      <c r="O90" s="84"/>
    </row>
    <row r="91" spans="1:15" ht="27" customHeight="1">
      <c r="A91" s="190"/>
      <c r="B91" s="317"/>
      <c r="C91" s="82"/>
      <c r="D91" s="82"/>
      <c r="E91" s="101"/>
      <c r="F91" s="83">
        <f t="shared" si="6"/>
        <v>0</v>
      </c>
      <c r="G91" s="515" t="s">
        <v>118</v>
      </c>
      <c r="H91" s="516"/>
      <c r="I91" s="516"/>
      <c r="J91" s="517"/>
      <c r="K91" s="245" t="s">
        <v>115</v>
      </c>
      <c r="L91" s="243">
        <v>35.57951482479784</v>
      </c>
      <c r="M91" s="1">
        <f t="shared" si="7"/>
        <v>0</v>
      </c>
      <c r="N91" s="479"/>
      <c r="O91" s="84"/>
    </row>
    <row r="92" spans="1:15" ht="12.75" customHeight="1">
      <c r="A92" s="194"/>
      <c r="B92" s="319"/>
      <c r="C92" s="101"/>
      <c r="D92" s="101"/>
      <c r="E92" s="101"/>
      <c r="F92" s="83">
        <f t="shared" si="6"/>
        <v>0</v>
      </c>
      <c r="G92" s="525" t="s">
        <v>119</v>
      </c>
      <c r="H92" s="526"/>
      <c r="I92" s="526"/>
      <c r="J92" s="527"/>
      <c r="K92" s="245" t="s">
        <v>120</v>
      </c>
      <c r="L92" s="243">
        <v>627.22371967654988</v>
      </c>
      <c r="M92" s="1">
        <f t="shared" si="7"/>
        <v>0</v>
      </c>
      <c r="N92" s="479"/>
      <c r="O92" s="84"/>
    </row>
    <row r="93" spans="1:15" ht="13">
      <c r="A93" s="190"/>
      <c r="B93" s="317"/>
      <c r="C93" s="82"/>
      <c r="D93" s="82"/>
      <c r="E93" s="82"/>
      <c r="F93" s="83">
        <f t="shared" si="6"/>
        <v>0</v>
      </c>
      <c r="G93" s="515" t="s">
        <v>121</v>
      </c>
      <c r="H93" s="516"/>
      <c r="I93" s="516"/>
      <c r="J93" s="517"/>
      <c r="K93" s="245" t="s">
        <v>120</v>
      </c>
      <c r="L93" s="243">
        <v>478.16711590296495</v>
      </c>
      <c r="M93" s="1">
        <f t="shared" si="7"/>
        <v>0</v>
      </c>
      <c r="N93" s="479"/>
      <c r="O93" s="84"/>
    </row>
    <row r="94" spans="1:15" ht="24.75" customHeight="1">
      <c r="A94" s="190"/>
      <c r="B94" s="317"/>
      <c r="C94" s="82"/>
      <c r="D94" s="82"/>
      <c r="E94" s="82"/>
      <c r="F94" s="83">
        <f t="shared" si="6"/>
        <v>0</v>
      </c>
      <c r="G94" s="525" t="s">
        <v>122</v>
      </c>
      <c r="H94" s="526"/>
      <c r="I94" s="526"/>
      <c r="J94" s="527"/>
      <c r="K94" s="245" t="s">
        <v>115</v>
      </c>
      <c r="L94" s="243">
        <v>101.34770889487871</v>
      </c>
      <c r="M94" s="1">
        <f t="shared" si="7"/>
        <v>0</v>
      </c>
      <c r="N94" s="479"/>
      <c r="O94" s="84"/>
    </row>
    <row r="95" spans="1:15" ht="21" customHeight="1">
      <c r="A95" s="190"/>
      <c r="B95" s="317"/>
      <c r="C95" s="82"/>
      <c r="D95" s="82"/>
      <c r="E95" s="82"/>
      <c r="F95" s="83">
        <f t="shared" si="6"/>
        <v>0</v>
      </c>
      <c r="G95" s="525" t="s">
        <v>123</v>
      </c>
      <c r="H95" s="526"/>
      <c r="I95" s="526"/>
      <c r="J95" s="527"/>
      <c r="K95" s="245" t="s">
        <v>124</v>
      </c>
      <c r="L95" s="243">
        <v>26.954177897574123</v>
      </c>
      <c r="M95" s="1">
        <f t="shared" si="7"/>
        <v>0</v>
      </c>
      <c r="N95" s="479"/>
      <c r="O95" s="84"/>
    </row>
    <row r="96" spans="1:15" ht="19.5" customHeight="1">
      <c r="A96" s="190"/>
      <c r="B96" s="317"/>
      <c r="C96" s="82"/>
      <c r="D96" s="82"/>
      <c r="E96" s="82"/>
      <c r="F96" s="83">
        <f t="shared" si="6"/>
        <v>0</v>
      </c>
      <c r="G96" s="525" t="s">
        <v>125</v>
      </c>
      <c r="H96" s="526"/>
      <c r="I96" s="526"/>
      <c r="J96" s="527"/>
      <c r="K96" s="245" t="s">
        <v>124</v>
      </c>
      <c r="L96" s="243">
        <v>26.954177897574123</v>
      </c>
      <c r="M96" s="1">
        <f t="shared" si="7"/>
        <v>0</v>
      </c>
      <c r="N96" s="479"/>
      <c r="O96" s="84"/>
    </row>
    <row r="97" spans="1:15" ht="12.75" customHeight="1">
      <c r="A97" s="190"/>
      <c r="B97" s="317"/>
      <c r="C97" s="82"/>
      <c r="D97" s="82"/>
      <c r="E97" s="82"/>
      <c r="F97" s="83">
        <f t="shared" si="6"/>
        <v>0</v>
      </c>
      <c r="G97" s="525" t="s">
        <v>126</v>
      </c>
      <c r="H97" s="526"/>
      <c r="I97" s="526"/>
      <c r="J97" s="527"/>
      <c r="K97" s="245" t="s">
        <v>124</v>
      </c>
      <c r="L97" s="243">
        <v>26.954177897574123</v>
      </c>
      <c r="M97" s="1">
        <f t="shared" si="7"/>
        <v>0</v>
      </c>
      <c r="N97" s="479"/>
      <c r="O97" s="84"/>
    </row>
    <row r="98" spans="1:15" ht="13">
      <c r="A98" s="191"/>
      <c r="B98" s="94"/>
      <c r="C98" s="86"/>
      <c r="D98" s="86"/>
      <c r="E98" s="86"/>
      <c r="F98" s="88"/>
      <c r="G98" s="102"/>
      <c r="H98" s="102"/>
      <c r="I98" s="102"/>
      <c r="J98" s="102"/>
      <c r="K98" s="103"/>
      <c r="L98" s="91" t="s">
        <v>89</v>
      </c>
      <c r="M98" s="18">
        <f>SUM(M88:M97)</f>
        <v>0</v>
      </c>
      <c r="N98" s="479"/>
      <c r="O98" s="84"/>
    </row>
    <row r="99" spans="1:15" ht="18" customHeight="1">
      <c r="A99" s="518" t="s">
        <v>65</v>
      </c>
      <c r="B99" s="519"/>
      <c r="C99" s="519"/>
      <c r="D99" s="519"/>
      <c r="E99" s="520"/>
      <c r="F99" s="528" t="s">
        <v>127</v>
      </c>
      <c r="G99" s="529"/>
      <c r="H99" s="529"/>
      <c r="I99" s="529"/>
      <c r="J99" s="529"/>
      <c r="K99" s="529"/>
      <c r="L99" s="529"/>
      <c r="M99" s="529"/>
      <c r="N99" s="479"/>
    </row>
    <row r="100" spans="1:15" ht="34.5">
      <c r="A100" s="65" t="str">
        <f>+'DATOS MAESTROS'!$B$8</f>
        <v>N/A</v>
      </c>
      <c r="B100" s="65" t="str">
        <f>+'DATOS MAESTROS'!$B$9</f>
        <v>N/A</v>
      </c>
      <c r="C100" s="65" t="str">
        <f>+'DATOS MAESTROS'!$B$10</f>
        <v>N/A</v>
      </c>
      <c r="D100" s="65">
        <f>+'DATOS MAESTROS'!$B$11</f>
        <v>46253</v>
      </c>
      <c r="E100" s="65">
        <f>+'DATOS MAESTROS'!$B$12</f>
        <v>45889</v>
      </c>
      <c r="F100" s="80" t="s">
        <v>67</v>
      </c>
      <c r="G100" s="503" t="s">
        <v>68</v>
      </c>
      <c r="H100" s="504"/>
      <c r="I100" s="412"/>
      <c r="J100" s="505"/>
      <c r="K100" s="81" t="s">
        <v>69</v>
      </c>
      <c r="L100" s="67" t="s">
        <v>70</v>
      </c>
      <c r="M100" s="68" t="s">
        <v>71</v>
      </c>
      <c r="N100" s="479"/>
    </row>
    <row r="101" spans="1:15" ht="24.75" customHeight="1">
      <c r="A101" s="190"/>
      <c r="B101" s="317"/>
      <c r="C101" s="82"/>
      <c r="D101" s="82"/>
      <c r="E101" s="82"/>
      <c r="F101" s="83">
        <f>SUM(A101:E101)</f>
        <v>0</v>
      </c>
      <c r="G101" s="525" t="s">
        <v>128</v>
      </c>
      <c r="H101" s="526"/>
      <c r="I101" s="526"/>
      <c r="J101" s="527"/>
      <c r="K101" s="245" t="s">
        <v>129</v>
      </c>
      <c r="L101" s="243">
        <v>180.86253369272237</v>
      </c>
      <c r="M101" s="1">
        <f>+L101*F101</f>
        <v>0</v>
      </c>
      <c r="N101" s="479"/>
      <c r="O101" s="84"/>
    </row>
    <row r="102" spans="1:15" ht="13">
      <c r="A102" s="192"/>
      <c r="B102" s="105"/>
      <c r="C102" s="105"/>
      <c r="D102" s="105"/>
      <c r="E102" s="94"/>
      <c r="F102" s="95"/>
      <c r="G102" s="104"/>
      <c r="H102" s="104"/>
      <c r="I102" s="104"/>
      <c r="J102" s="104"/>
      <c r="K102" s="104"/>
      <c r="L102" s="19" t="s">
        <v>89</v>
      </c>
      <c r="M102" s="195">
        <f>SUM(M101:M101)</f>
        <v>0</v>
      </c>
      <c r="N102" s="479"/>
      <c r="O102" s="84"/>
    </row>
    <row r="103" spans="1:15" ht="18" customHeight="1">
      <c r="A103" s="518" t="s">
        <v>65</v>
      </c>
      <c r="B103" s="519"/>
      <c r="C103" s="519"/>
      <c r="D103" s="519"/>
      <c r="E103" s="520"/>
      <c r="F103" s="501" t="s">
        <v>130</v>
      </c>
      <c r="G103" s="501"/>
      <c r="H103" s="501"/>
      <c r="I103" s="501"/>
      <c r="J103" s="501"/>
      <c r="K103" s="501"/>
      <c r="L103" s="501"/>
      <c r="M103" s="501"/>
      <c r="N103" s="479"/>
    </row>
    <row r="104" spans="1:15" ht="34.5">
      <c r="A104" s="65" t="str">
        <f>+'DATOS MAESTROS'!$B$8</f>
        <v>N/A</v>
      </c>
      <c r="B104" s="65" t="str">
        <f>+'DATOS MAESTROS'!$B$9</f>
        <v>N/A</v>
      </c>
      <c r="C104" s="65" t="str">
        <f>+'DATOS MAESTROS'!$B$10</f>
        <v>N/A</v>
      </c>
      <c r="D104" s="65">
        <f>+'DATOS MAESTROS'!$B$11</f>
        <v>46253</v>
      </c>
      <c r="E104" s="65">
        <f>+'DATOS MAESTROS'!$B$12</f>
        <v>45889</v>
      </c>
      <c r="F104" s="80" t="s">
        <v>67</v>
      </c>
      <c r="G104" s="503" t="s">
        <v>68</v>
      </c>
      <c r="H104" s="504"/>
      <c r="I104" s="412"/>
      <c r="J104" s="505"/>
      <c r="K104" s="81" t="s">
        <v>69</v>
      </c>
      <c r="L104" s="67" t="s">
        <v>70</v>
      </c>
      <c r="M104" s="68" t="s">
        <v>71</v>
      </c>
      <c r="N104" s="479"/>
    </row>
    <row r="105" spans="1:15" ht="12.75" customHeight="1">
      <c r="A105" s="190"/>
      <c r="B105" s="317"/>
      <c r="C105" s="82"/>
      <c r="D105" s="82"/>
      <c r="E105" s="82"/>
      <c r="F105" s="83">
        <f>SUM(A105:E105)</f>
        <v>0</v>
      </c>
      <c r="G105" s="525" t="s">
        <v>131</v>
      </c>
      <c r="H105" s="526"/>
      <c r="I105" s="526"/>
      <c r="J105" s="527"/>
      <c r="K105" s="245" t="s">
        <v>132</v>
      </c>
      <c r="L105" s="243">
        <v>45.283018867924525</v>
      </c>
      <c r="M105" s="1">
        <f>+L105*F105</f>
        <v>0</v>
      </c>
      <c r="N105" s="479"/>
      <c r="O105" s="84"/>
    </row>
    <row r="106" spans="1:15" ht="12.75" customHeight="1">
      <c r="A106" s="190"/>
      <c r="B106" s="317"/>
      <c r="C106" s="82"/>
      <c r="D106" s="82"/>
      <c r="E106" s="82"/>
      <c r="F106" s="83">
        <f>SUM(A106:E106)</f>
        <v>0</v>
      </c>
      <c r="G106" s="525" t="s">
        <v>133</v>
      </c>
      <c r="H106" s="526"/>
      <c r="I106" s="526"/>
      <c r="J106" s="527"/>
      <c r="K106" s="245" t="s">
        <v>75</v>
      </c>
      <c r="L106" s="243">
        <v>49.595687331536389</v>
      </c>
      <c r="M106" s="1">
        <f>+L106*F106</f>
        <v>0</v>
      </c>
      <c r="N106" s="479"/>
      <c r="O106" s="84"/>
    </row>
    <row r="107" spans="1:15" ht="12.75" customHeight="1">
      <c r="A107" s="192"/>
      <c r="B107" s="105"/>
      <c r="C107" s="105"/>
      <c r="D107" s="105"/>
      <c r="E107" s="94"/>
      <c r="F107" s="95"/>
      <c r="G107" s="104"/>
      <c r="H107" s="104"/>
      <c r="I107" s="104"/>
      <c r="J107" s="104"/>
      <c r="K107" s="106"/>
      <c r="L107" s="19" t="s">
        <v>89</v>
      </c>
      <c r="M107" s="19">
        <f>SUM(M105:M106)</f>
        <v>0</v>
      </c>
      <c r="N107" s="479"/>
      <c r="O107" s="84"/>
    </row>
    <row r="108" spans="1:15" ht="18" customHeight="1">
      <c r="A108" s="518" t="s">
        <v>65</v>
      </c>
      <c r="B108" s="519"/>
      <c r="C108" s="519"/>
      <c r="D108" s="519"/>
      <c r="E108" s="520"/>
      <c r="F108" s="501" t="s">
        <v>134</v>
      </c>
      <c r="G108" s="501"/>
      <c r="H108" s="501"/>
      <c r="I108" s="501"/>
      <c r="J108" s="501"/>
      <c r="K108" s="501"/>
      <c r="L108" s="501"/>
      <c r="M108" s="501"/>
      <c r="N108" s="479"/>
    </row>
    <row r="109" spans="1:15" ht="34.5">
      <c r="A109" s="65" t="str">
        <f>+'DATOS MAESTROS'!$B$8</f>
        <v>N/A</v>
      </c>
      <c r="B109" s="65" t="str">
        <f>+'DATOS MAESTROS'!$B$9</f>
        <v>N/A</v>
      </c>
      <c r="C109" s="65" t="str">
        <f>+'DATOS MAESTROS'!$B$10</f>
        <v>N/A</v>
      </c>
      <c r="D109" s="65">
        <f>+'DATOS MAESTROS'!$B$11</f>
        <v>46253</v>
      </c>
      <c r="E109" s="65">
        <f>+'DATOS MAESTROS'!$B$12</f>
        <v>45889</v>
      </c>
      <c r="F109" s="80" t="s">
        <v>67</v>
      </c>
      <c r="G109" s="503" t="s">
        <v>68</v>
      </c>
      <c r="H109" s="504"/>
      <c r="I109" s="412"/>
      <c r="J109" s="505"/>
      <c r="K109" s="81" t="s">
        <v>69</v>
      </c>
      <c r="L109" s="67" t="s">
        <v>70</v>
      </c>
      <c r="M109" s="68" t="s">
        <v>71</v>
      </c>
      <c r="N109" s="479"/>
    </row>
    <row r="110" spans="1:15" ht="13">
      <c r="A110" s="219"/>
      <c r="B110" s="320"/>
      <c r="C110" s="220"/>
      <c r="D110" s="220"/>
      <c r="E110" s="220"/>
      <c r="F110" s="20"/>
      <c r="G110" s="530" t="s">
        <v>135</v>
      </c>
      <c r="H110" s="531"/>
      <c r="I110" s="531"/>
      <c r="J110" s="531"/>
      <c r="K110" s="531"/>
      <c r="L110" s="532"/>
      <c r="M110" s="20"/>
      <c r="N110" s="479"/>
    </row>
    <row r="111" spans="1:15" ht="12.75" customHeight="1">
      <c r="A111" s="194"/>
      <c r="B111" s="319"/>
      <c r="C111" s="101"/>
      <c r="D111" s="101"/>
      <c r="E111" s="101"/>
      <c r="F111" s="83">
        <f>SUM(A111:E111)</f>
        <v>0</v>
      </c>
      <c r="G111" s="515" t="s">
        <v>136</v>
      </c>
      <c r="H111" s="516"/>
      <c r="I111" s="516"/>
      <c r="J111" s="534"/>
      <c r="K111" s="244" t="s">
        <v>137</v>
      </c>
      <c r="L111" s="243">
        <v>23.450134770889488</v>
      </c>
      <c r="M111" s="1">
        <f>+L111*F111</f>
        <v>0</v>
      </c>
      <c r="N111" s="479"/>
      <c r="O111" s="84"/>
    </row>
    <row r="112" spans="1:15" ht="12.75" customHeight="1">
      <c r="A112" s="194"/>
      <c r="B112" s="319"/>
      <c r="C112" s="101"/>
      <c r="D112" s="101"/>
      <c r="E112" s="101"/>
      <c r="F112" s="83">
        <f>SUM(A112:E112)</f>
        <v>0</v>
      </c>
      <c r="G112" s="515" t="s">
        <v>138</v>
      </c>
      <c r="H112" s="516"/>
      <c r="I112" s="516"/>
      <c r="J112" s="533"/>
      <c r="K112" s="244" t="s">
        <v>137</v>
      </c>
      <c r="L112" s="243">
        <v>27.223719676549866</v>
      </c>
      <c r="M112" s="1">
        <f>+L112*F112</f>
        <v>0</v>
      </c>
      <c r="N112" s="479"/>
      <c r="O112" s="84"/>
    </row>
    <row r="113" spans="1:15" ht="12.75" customHeight="1">
      <c r="A113" s="194"/>
      <c r="B113" s="319"/>
      <c r="C113" s="101"/>
      <c r="D113" s="101"/>
      <c r="E113" s="101"/>
      <c r="F113" s="83">
        <f>SUM(A113:E113)</f>
        <v>0</v>
      </c>
      <c r="G113" s="515" t="s">
        <v>139</v>
      </c>
      <c r="H113" s="516"/>
      <c r="I113" s="516"/>
      <c r="J113" s="533"/>
      <c r="K113" s="244" t="s">
        <v>137</v>
      </c>
      <c r="L113" s="243">
        <v>39.353099730458219</v>
      </c>
      <c r="M113" s="1">
        <f>+L113*F113</f>
        <v>0</v>
      </c>
      <c r="N113" s="479"/>
      <c r="O113" s="84"/>
    </row>
    <row r="114" spans="1:15" ht="13">
      <c r="A114" s="219"/>
      <c r="B114" s="320"/>
      <c r="C114" s="220"/>
      <c r="D114" s="220"/>
      <c r="E114" s="220"/>
      <c r="F114" s="20"/>
      <c r="G114" s="530" t="s">
        <v>140</v>
      </c>
      <c r="H114" s="531"/>
      <c r="I114" s="531"/>
      <c r="J114" s="531"/>
      <c r="K114" s="531"/>
      <c r="L114" s="532"/>
      <c r="M114" s="20"/>
      <c r="N114" s="479"/>
      <c r="O114" s="84"/>
    </row>
    <row r="115" spans="1:15" ht="12.75" customHeight="1">
      <c r="A115" s="194"/>
      <c r="B115" s="319"/>
      <c r="C115" s="101"/>
      <c r="D115" s="101"/>
      <c r="E115" s="101"/>
      <c r="F115" s="38">
        <f>SUM(A115:E115)</f>
        <v>0</v>
      </c>
      <c r="G115" s="515" t="s">
        <v>141</v>
      </c>
      <c r="H115" s="516"/>
      <c r="I115" s="516"/>
      <c r="J115" s="533"/>
      <c r="K115" s="244" t="s">
        <v>137</v>
      </c>
      <c r="L115" s="243">
        <v>45.283018867924525</v>
      </c>
      <c r="M115" s="21">
        <f>+L115*F115</f>
        <v>0</v>
      </c>
      <c r="N115" s="479"/>
      <c r="O115" s="84"/>
    </row>
    <row r="116" spans="1:15" ht="12.75" customHeight="1">
      <c r="A116" s="194"/>
      <c r="B116" s="319"/>
      <c r="C116" s="101"/>
      <c r="D116" s="101"/>
      <c r="E116" s="101"/>
      <c r="F116" s="38">
        <f>SUM(A116:E116)</f>
        <v>0</v>
      </c>
      <c r="G116" s="515" t="s">
        <v>139</v>
      </c>
      <c r="H116" s="516"/>
      <c r="I116" s="516"/>
      <c r="J116" s="533"/>
      <c r="K116" s="244" t="s">
        <v>137</v>
      </c>
      <c r="L116" s="243">
        <v>39.083557951482476</v>
      </c>
      <c r="M116" s="21">
        <f>+L116*F116</f>
        <v>0</v>
      </c>
      <c r="N116" s="479"/>
      <c r="O116" s="84"/>
    </row>
    <row r="117" spans="1:15" ht="12.75" customHeight="1">
      <c r="A117" s="194"/>
      <c r="B117" s="319"/>
      <c r="C117" s="101"/>
      <c r="D117" s="101"/>
      <c r="E117" s="101"/>
      <c r="F117" s="38">
        <f>SUM(A117:E117)</f>
        <v>0</v>
      </c>
      <c r="G117" s="515" t="s">
        <v>142</v>
      </c>
      <c r="H117" s="516"/>
      <c r="I117" s="516"/>
      <c r="J117" s="533"/>
      <c r="K117" s="244" t="s">
        <v>137</v>
      </c>
      <c r="L117" s="243">
        <v>60.916442048517517</v>
      </c>
      <c r="M117" s="21">
        <f>+L117*F117</f>
        <v>0</v>
      </c>
      <c r="N117" s="479"/>
      <c r="O117" s="84"/>
    </row>
    <row r="118" spans="1:15" ht="13">
      <c r="A118" s="219"/>
      <c r="B118" s="320"/>
      <c r="C118" s="220"/>
      <c r="D118" s="220"/>
      <c r="E118" s="220"/>
      <c r="F118" s="20"/>
      <c r="G118" s="530" t="s">
        <v>143</v>
      </c>
      <c r="H118" s="531"/>
      <c r="I118" s="531"/>
      <c r="J118" s="531"/>
      <c r="K118" s="531"/>
      <c r="L118" s="532"/>
      <c r="M118" s="20"/>
      <c r="N118" s="479"/>
    </row>
    <row r="119" spans="1:15" ht="12.75" customHeight="1">
      <c r="A119" s="190"/>
      <c r="B119" s="317"/>
      <c r="C119" s="101"/>
      <c r="D119" s="101"/>
      <c r="E119" s="101"/>
      <c r="F119" s="38">
        <f>SUM(A119:E119)</f>
        <v>0</v>
      </c>
      <c r="G119" s="537" t="s">
        <v>144</v>
      </c>
      <c r="H119" s="538"/>
      <c r="I119" s="539"/>
      <c r="J119" s="540" t="s">
        <v>145</v>
      </c>
      <c r="K119" s="534"/>
      <c r="L119" s="243">
        <v>105.9299191374663</v>
      </c>
      <c r="M119" s="21">
        <f>+L119*F119</f>
        <v>0</v>
      </c>
      <c r="N119" s="479"/>
      <c r="O119" s="84"/>
    </row>
    <row r="120" spans="1:15" ht="12.75" customHeight="1">
      <c r="A120" s="190"/>
      <c r="B120" s="317"/>
      <c r="C120" s="101"/>
      <c r="D120" s="101"/>
      <c r="E120" s="101"/>
      <c r="F120" s="38">
        <f>SUM(A120:E120)</f>
        <v>0</v>
      </c>
      <c r="G120" s="537" t="s">
        <v>146</v>
      </c>
      <c r="H120" s="538"/>
      <c r="I120" s="539"/>
      <c r="J120" s="540" t="s">
        <v>145</v>
      </c>
      <c r="K120" s="534"/>
      <c r="L120" s="243">
        <v>132.34501347708894</v>
      </c>
      <c r="M120" s="21">
        <f>+L120*F120</f>
        <v>0</v>
      </c>
      <c r="N120" s="479"/>
      <c r="O120" s="84"/>
    </row>
    <row r="121" spans="1:15" ht="12.75" customHeight="1">
      <c r="A121" s="190"/>
      <c r="B121" s="317"/>
      <c r="C121" s="101"/>
      <c r="D121" s="101"/>
      <c r="E121" s="101"/>
      <c r="F121" s="38">
        <f>SUM(A121:E121)</f>
        <v>0</v>
      </c>
      <c r="G121" s="537" t="s">
        <v>147</v>
      </c>
      <c r="H121" s="538"/>
      <c r="I121" s="539"/>
      <c r="J121" s="540" t="s">
        <v>145</v>
      </c>
      <c r="K121" s="534"/>
      <c r="L121" s="243">
        <v>163.88140161725067</v>
      </c>
      <c r="M121" s="21">
        <f>+L121*F121</f>
        <v>0</v>
      </c>
      <c r="N121" s="479"/>
      <c r="O121" s="84"/>
    </row>
    <row r="122" spans="1:15" ht="12.75" customHeight="1">
      <c r="A122" s="270"/>
      <c r="B122" s="321"/>
      <c r="C122" s="271"/>
      <c r="D122" s="271"/>
      <c r="E122" s="271"/>
      <c r="F122" s="38">
        <f>SUM(A122:E122)</f>
        <v>0</v>
      </c>
      <c r="G122" s="266" t="s">
        <v>148</v>
      </c>
      <c r="H122" s="267"/>
      <c r="I122" s="272"/>
      <c r="J122" s="540" t="s">
        <v>145</v>
      </c>
      <c r="K122" s="534"/>
      <c r="L122" s="273">
        <v>122.10242587601077</v>
      </c>
      <c r="M122" s="21">
        <f>+L122*F122</f>
        <v>0</v>
      </c>
      <c r="N122" s="479"/>
      <c r="O122" s="84"/>
    </row>
    <row r="123" spans="1:15" ht="13">
      <c r="A123" s="219"/>
      <c r="B123" s="320"/>
      <c r="C123" s="220"/>
      <c r="D123" s="220"/>
      <c r="E123" s="220"/>
      <c r="F123" s="20"/>
      <c r="G123" s="530" t="s">
        <v>149</v>
      </c>
      <c r="H123" s="531"/>
      <c r="I123" s="531"/>
      <c r="J123" s="531"/>
      <c r="K123" s="531"/>
      <c r="L123" s="532"/>
      <c r="M123" s="20"/>
      <c r="N123" s="479"/>
      <c r="O123" s="84"/>
    </row>
    <row r="124" spans="1:15" ht="12.75" customHeight="1">
      <c r="A124" s="190"/>
      <c r="B124" s="317"/>
      <c r="C124" s="101"/>
      <c r="D124" s="101"/>
      <c r="E124" s="101"/>
      <c r="F124" s="38">
        <f>SUM(A124:E124)</f>
        <v>0</v>
      </c>
      <c r="G124" s="537" t="s">
        <v>150</v>
      </c>
      <c r="H124" s="538"/>
      <c r="I124" s="539"/>
      <c r="J124" s="540" t="s">
        <v>145</v>
      </c>
      <c r="K124" s="534"/>
      <c r="L124" s="243">
        <v>59.838274932614553</v>
      </c>
      <c r="M124" s="21">
        <f>+L124*F124</f>
        <v>0</v>
      </c>
      <c r="N124" s="479"/>
      <c r="O124" s="84"/>
    </row>
    <row r="125" spans="1:15" ht="12.75" customHeight="1">
      <c r="A125" s="190"/>
      <c r="B125" s="317"/>
      <c r="C125" s="101"/>
      <c r="D125" s="101"/>
      <c r="E125" s="101"/>
      <c r="F125" s="83">
        <f>SUM(A125:E125)</f>
        <v>0</v>
      </c>
      <c r="G125" s="537" t="s">
        <v>151</v>
      </c>
      <c r="H125" s="538"/>
      <c r="I125" s="539"/>
      <c r="J125" s="540" t="s">
        <v>145</v>
      </c>
      <c r="K125" s="534"/>
      <c r="L125" s="243">
        <v>71.159029649595681</v>
      </c>
      <c r="M125" s="1">
        <f>+L125*F125</f>
        <v>0</v>
      </c>
      <c r="N125" s="479"/>
      <c r="O125" s="84"/>
    </row>
    <row r="126" spans="1:15" ht="13">
      <c r="A126" s="190"/>
      <c r="B126" s="317"/>
      <c r="C126" s="101"/>
      <c r="D126" s="101"/>
      <c r="E126" s="101"/>
      <c r="F126" s="83">
        <f>SUM(A126:E126)</f>
        <v>0</v>
      </c>
      <c r="G126" s="537" t="s">
        <v>152</v>
      </c>
      <c r="H126" s="538"/>
      <c r="I126" s="539"/>
      <c r="J126" s="540" t="s">
        <v>145</v>
      </c>
      <c r="K126" s="534"/>
      <c r="L126" s="243">
        <v>79.514824797843659</v>
      </c>
      <c r="M126" s="1">
        <f>+L126*F126</f>
        <v>0</v>
      </c>
      <c r="N126" s="479"/>
      <c r="O126" s="84"/>
    </row>
    <row r="127" spans="1:15" ht="13">
      <c r="A127" s="190"/>
      <c r="B127" s="317"/>
      <c r="C127" s="101"/>
      <c r="D127" s="101"/>
      <c r="E127" s="101"/>
      <c r="F127" s="83">
        <f>SUM(A127:E127)</f>
        <v>0</v>
      </c>
      <c r="G127" s="537" t="s">
        <v>153</v>
      </c>
      <c r="H127" s="538"/>
      <c r="I127" s="539"/>
      <c r="J127" s="540" t="s">
        <v>145</v>
      </c>
      <c r="K127" s="534"/>
      <c r="L127" s="243">
        <v>110.24258760107816</v>
      </c>
      <c r="M127" s="1">
        <f>+L127*F127</f>
        <v>0</v>
      </c>
      <c r="N127" s="479"/>
      <c r="O127" s="84"/>
    </row>
    <row r="128" spans="1:15" ht="13">
      <c r="A128" s="219"/>
      <c r="B128" s="320"/>
      <c r="C128" s="220"/>
      <c r="D128" s="220"/>
      <c r="E128" s="220"/>
      <c r="F128" s="20"/>
      <c r="G128" s="530" t="s">
        <v>154</v>
      </c>
      <c r="H128" s="531"/>
      <c r="I128" s="531"/>
      <c r="J128" s="531"/>
      <c r="K128" s="531"/>
      <c r="L128" s="532"/>
      <c r="M128" s="20"/>
      <c r="N128" s="479"/>
      <c r="O128" s="84"/>
    </row>
    <row r="129" spans="1:15" ht="12.75" customHeight="1">
      <c r="A129" s="190"/>
      <c r="B129" s="317"/>
      <c r="C129" s="101"/>
      <c r="D129" s="101"/>
      <c r="E129" s="101"/>
      <c r="F129" s="83">
        <f>SUM(A129:E129)</f>
        <v>0</v>
      </c>
      <c r="G129" s="563" t="s">
        <v>155</v>
      </c>
      <c r="H129" s="564"/>
      <c r="I129" s="565"/>
      <c r="J129" s="540" t="s">
        <v>145</v>
      </c>
      <c r="K129" s="534"/>
      <c r="L129" s="243">
        <v>170.61994609164421</v>
      </c>
      <c r="M129" s="1">
        <f>+L129*F129</f>
        <v>0</v>
      </c>
      <c r="N129" s="479"/>
      <c r="O129" s="84"/>
    </row>
    <row r="130" spans="1:15" ht="13">
      <c r="A130" s="219"/>
      <c r="B130" s="320"/>
      <c r="C130" s="220"/>
      <c r="D130" s="220"/>
      <c r="E130" s="220"/>
      <c r="F130" s="20"/>
      <c r="G130" s="108" t="s">
        <v>156</v>
      </c>
      <c r="H130" s="109"/>
      <c r="I130" s="109"/>
      <c r="J130" s="110"/>
      <c r="K130" s="111"/>
      <c r="L130" s="112"/>
      <c r="M130" s="20"/>
      <c r="N130" s="479"/>
      <c r="O130" s="84"/>
    </row>
    <row r="131" spans="1:15" ht="12.75" customHeight="1">
      <c r="A131" s="190"/>
      <c r="B131" s="317"/>
      <c r="C131" s="101"/>
      <c r="D131" s="101"/>
      <c r="E131" s="101"/>
      <c r="F131" s="83">
        <f>SUM(A131:E131)</f>
        <v>0</v>
      </c>
      <c r="G131" s="537" t="s">
        <v>157</v>
      </c>
      <c r="H131" s="538"/>
      <c r="I131" s="539" t="s">
        <v>158</v>
      </c>
      <c r="J131" s="540" t="s">
        <v>145</v>
      </c>
      <c r="K131" s="534"/>
      <c r="L131" s="243">
        <v>70.889487870619945</v>
      </c>
      <c r="M131" s="1">
        <f>+L131*F131</f>
        <v>0</v>
      </c>
      <c r="N131" s="479"/>
      <c r="O131" s="84"/>
    </row>
    <row r="132" spans="1:15" ht="12.75" customHeight="1">
      <c r="A132" s="190"/>
      <c r="B132" s="317"/>
      <c r="C132" s="101"/>
      <c r="D132" s="101"/>
      <c r="E132" s="101"/>
      <c r="F132" s="83">
        <f>SUM(A132:E132)</f>
        <v>0</v>
      </c>
      <c r="G132" s="537" t="s">
        <v>159</v>
      </c>
      <c r="H132" s="538"/>
      <c r="I132" s="539" t="s">
        <v>158</v>
      </c>
      <c r="J132" s="540" t="s">
        <v>145</v>
      </c>
      <c r="K132" s="534"/>
      <c r="L132" s="243">
        <v>107.27762803234501</v>
      </c>
      <c r="M132" s="1">
        <f>+L132*F132</f>
        <v>0</v>
      </c>
      <c r="N132" s="479"/>
      <c r="O132" s="84"/>
    </row>
    <row r="133" spans="1:15" ht="13">
      <c r="A133" s="190"/>
      <c r="B133" s="317"/>
      <c r="C133" s="101"/>
      <c r="D133" s="101"/>
      <c r="E133" s="101"/>
      <c r="F133" s="83">
        <f>SUM(A133:E133)</f>
        <v>0</v>
      </c>
      <c r="G133" s="537" t="s">
        <v>160</v>
      </c>
      <c r="H133" s="538"/>
      <c r="I133" s="539"/>
      <c r="J133" s="540" t="s">
        <v>145</v>
      </c>
      <c r="K133" s="534"/>
      <c r="L133" s="243">
        <v>107.27762803234501</v>
      </c>
      <c r="M133" s="1">
        <f>+L133*F133</f>
        <v>0</v>
      </c>
      <c r="N133" s="479"/>
      <c r="O133" s="84"/>
    </row>
    <row r="134" spans="1:15" ht="13">
      <c r="A134" s="219"/>
      <c r="B134" s="320"/>
      <c r="C134" s="220"/>
      <c r="D134" s="220"/>
      <c r="E134" s="220"/>
      <c r="F134" s="20"/>
      <c r="G134" s="108" t="s">
        <v>161</v>
      </c>
      <c r="H134" s="109"/>
      <c r="I134" s="109"/>
      <c r="J134" s="113"/>
      <c r="K134" s="114"/>
      <c r="L134" s="114"/>
      <c r="M134" s="20"/>
      <c r="N134" s="479"/>
      <c r="O134" s="84"/>
    </row>
    <row r="135" spans="1:15" ht="13">
      <c r="A135" s="190"/>
      <c r="B135" s="317"/>
      <c r="C135" s="101"/>
      <c r="D135" s="101"/>
      <c r="E135" s="101"/>
      <c r="F135" s="83">
        <f>SUM(A135:E135)</f>
        <v>0</v>
      </c>
      <c r="G135" s="515" t="s">
        <v>162</v>
      </c>
      <c r="H135" s="562"/>
      <c r="I135" s="533"/>
      <c r="J135" s="540" t="s">
        <v>145</v>
      </c>
      <c r="K135" s="534"/>
      <c r="L135" s="243">
        <v>94.878706199460908</v>
      </c>
      <c r="M135" s="1">
        <f t="shared" ref="M135:M143" si="8">+L135*F135</f>
        <v>0</v>
      </c>
      <c r="N135" s="479"/>
      <c r="O135" s="84"/>
    </row>
    <row r="136" spans="1:15" ht="12.75" customHeight="1">
      <c r="A136" s="190"/>
      <c r="B136" s="317"/>
      <c r="C136" s="101"/>
      <c r="D136" s="101"/>
      <c r="E136" s="101"/>
      <c r="F136" s="83">
        <f>SUM(A136:E136)</f>
        <v>0</v>
      </c>
      <c r="G136" s="515" t="s">
        <v>163</v>
      </c>
      <c r="H136" s="516"/>
      <c r="I136" s="533"/>
      <c r="J136" s="540" t="s">
        <v>145</v>
      </c>
      <c r="K136" s="534"/>
      <c r="L136" s="243">
        <v>148.24797843665769</v>
      </c>
      <c r="M136" s="1">
        <f t="shared" si="8"/>
        <v>0</v>
      </c>
      <c r="N136" s="479"/>
      <c r="O136" s="84"/>
    </row>
    <row r="137" spans="1:15" ht="12.75" customHeight="1">
      <c r="A137" s="190"/>
      <c r="B137" s="317"/>
      <c r="C137" s="101"/>
      <c r="D137" s="101"/>
      <c r="E137" s="101"/>
      <c r="F137" s="83">
        <f>SUM(A137:E137)</f>
        <v>0</v>
      </c>
      <c r="G137" s="515" t="s">
        <v>164</v>
      </c>
      <c r="H137" s="562"/>
      <c r="I137" s="533"/>
      <c r="J137" s="540" t="s">
        <v>145</v>
      </c>
      <c r="K137" s="534"/>
      <c r="L137" s="243">
        <v>150.13477088948787</v>
      </c>
      <c r="M137" s="1">
        <f t="shared" si="8"/>
        <v>0</v>
      </c>
      <c r="N137" s="479"/>
      <c r="O137" s="84"/>
    </row>
    <row r="138" spans="1:15" ht="12.75" customHeight="1">
      <c r="A138" s="219"/>
      <c r="B138" s="320"/>
      <c r="C138" s="220"/>
      <c r="D138" s="220"/>
      <c r="E138" s="220"/>
      <c r="F138" s="20"/>
      <c r="G138" s="351" t="s">
        <v>165</v>
      </c>
      <c r="H138" s="118"/>
      <c r="I138" s="118"/>
      <c r="J138" s="118"/>
      <c r="K138" s="118"/>
      <c r="L138" s="352"/>
      <c r="M138" s="20"/>
      <c r="N138" s="479"/>
      <c r="O138" s="84"/>
    </row>
    <row r="139" spans="1:15" ht="13">
      <c r="A139" s="190"/>
      <c r="B139" s="317"/>
      <c r="C139" s="101"/>
      <c r="D139" s="101"/>
      <c r="E139" s="101"/>
      <c r="F139" s="83">
        <f>SUM(A139:E139)</f>
        <v>0</v>
      </c>
      <c r="G139" s="481" t="s">
        <v>166</v>
      </c>
      <c r="H139" s="482"/>
      <c r="I139" s="482"/>
      <c r="J139" s="482"/>
      <c r="K139" s="483"/>
      <c r="L139" s="243">
        <v>53.908355795148246</v>
      </c>
      <c r="M139" s="1">
        <f t="shared" si="8"/>
        <v>0</v>
      </c>
      <c r="N139" s="479"/>
      <c r="O139" s="84"/>
    </row>
    <row r="140" spans="1:15" ht="28.5" customHeight="1">
      <c r="A140" s="82"/>
      <c r="B140" s="82"/>
      <c r="C140" s="101"/>
      <c r="D140" s="101"/>
      <c r="E140" s="101"/>
      <c r="F140" s="83">
        <f>SUM(A140:E140)</f>
        <v>0</v>
      </c>
      <c r="G140" s="536" t="s">
        <v>167</v>
      </c>
      <c r="H140" s="536"/>
      <c r="I140" s="536"/>
      <c r="J140" s="536"/>
      <c r="K140" s="536"/>
      <c r="L140" s="243">
        <v>532.21</v>
      </c>
      <c r="M140" s="1">
        <f t="shared" si="8"/>
        <v>0</v>
      </c>
      <c r="N140" s="479"/>
      <c r="O140" s="84"/>
    </row>
    <row r="141" spans="1:15" ht="12.75" customHeight="1">
      <c r="A141" s="219"/>
      <c r="B141" s="320"/>
      <c r="C141" s="220"/>
      <c r="D141" s="220"/>
      <c r="E141" s="220"/>
      <c r="F141" s="20"/>
      <c r="G141" s="353" t="s">
        <v>168</v>
      </c>
      <c r="H141" s="118"/>
      <c r="I141" s="118"/>
      <c r="J141" s="118"/>
      <c r="K141" s="118"/>
      <c r="L141" s="352"/>
      <c r="M141" s="20"/>
      <c r="N141" s="479"/>
      <c r="O141" s="84"/>
    </row>
    <row r="142" spans="1:15" ht="21.75" customHeight="1">
      <c r="A142" s="190"/>
      <c r="B142" s="317"/>
      <c r="C142" s="101"/>
      <c r="D142" s="101"/>
      <c r="E142" s="101"/>
      <c r="F142" s="83">
        <f>SUM(A142:E142)</f>
        <v>0</v>
      </c>
      <c r="G142" s="481" t="s">
        <v>169</v>
      </c>
      <c r="H142" s="482"/>
      <c r="I142" s="482"/>
      <c r="J142" s="482"/>
      <c r="K142" s="483"/>
      <c r="L142" s="243">
        <v>39.353099730458219</v>
      </c>
      <c r="M142" s="1">
        <f t="shared" si="8"/>
        <v>0</v>
      </c>
      <c r="N142" s="479"/>
      <c r="O142" s="84"/>
    </row>
    <row r="143" spans="1:15" ht="13">
      <c r="A143" s="190"/>
      <c r="B143" s="317"/>
      <c r="C143" s="101"/>
      <c r="D143" s="101"/>
      <c r="E143" s="101"/>
      <c r="F143" s="83">
        <f>SUM(A143:E143)</f>
        <v>0</v>
      </c>
      <c r="G143" s="481" t="s">
        <v>170</v>
      </c>
      <c r="H143" s="482"/>
      <c r="I143" s="482"/>
      <c r="J143" s="482"/>
      <c r="K143" s="483"/>
      <c r="L143" s="243">
        <v>39.353099730458219</v>
      </c>
      <c r="M143" s="1">
        <f t="shared" si="8"/>
        <v>0</v>
      </c>
      <c r="N143" s="479"/>
      <c r="O143" s="84"/>
    </row>
    <row r="144" spans="1:15" ht="13">
      <c r="A144" s="192"/>
      <c r="B144" s="105"/>
      <c r="C144" s="93"/>
      <c r="D144" s="93"/>
      <c r="E144" s="115"/>
      <c r="F144" s="116"/>
      <c r="G144" s="108"/>
      <c r="H144" s="117"/>
      <c r="I144" s="117"/>
      <c r="J144" s="106"/>
      <c r="K144" s="118"/>
      <c r="L144" s="19" t="s">
        <v>89</v>
      </c>
      <c r="M144" s="19">
        <f>SUM(M110:M143)</f>
        <v>0</v>
      </c>
      <c r="N144" s="479"/>
      <c r="O144" s="84"/>
    </row>
    <row r="145" spans="1:15" ht="15.5">
      <c r="A145" s="518" t="s">
        <v>65</v>
      </c>
      <c r="B145" s="519"/>
      <c r="C145" s="519"/>
      <c r="D145" s="519"/>
      <c r="E145" s="520"/>
      <c r="F145" s="119"/>
      <c r="G145" s="577" t="s">
        <v>171</v>
      </c>
      <c r="H145" s="578"/>
      <c r="I145" s="578"/>
      <c r="J145" s="578"/>
      <c r="K145" s="578"/>
      <c r="L145" s="578"/>
      <c r="M145" s="578"/>
      <c r="N145" s="479"/>
    </row>
    <row r="146" spans="1:15" ht="34.5">
      <c r="A146" s="65" t="str">
        <f>+'DATOS MAESTROS'!$B$8</f>
        <v>N/A</v>
      </c>
      <c r="B146" s="65" t="str">
        <f>+'DATOS MAESTROS'!$B$9</f>
        <v>N/A</v>
      </c>
      <c r="C146" s="65" t="str">
        <f>+'DATOS MAESTROS'!$B$10</f>
        <v>N/A</v>
      </c>
      <c r="D146" s="65">
        <f>+'DATOS MAESTROS'!$B$11</f>
        <v>46253</v>
      </c>
      <c r="E146" s="65">
        <f>+'DATOS MAESTROS'!$B$12</f>
        <v>45889</v>
      </c>
      <c r="F146" s="80" t="s">
        <v>67</v>
      </c>
      <c r="G146" s="522" t="s">
        <v>68</v>
      </c>
      <c r="H146" s="523"/>
      <c r="I146" s="523"/>
      <c r="J146" s="523"/>
      <c r="K146" s="524"/>
      <c r="L146" s="67" t="s">
        <v>70</v>
      </c>
      <c r="M146" s="68" t="s">
        <v>71</v>
      </c>
      <c r="N146" s="479"/>
      <c r="O146" s="84"/>
    </row>
    <row r="147" spans="1:15" ht="12.75" customHeight="1">
      <c r="A147" s="190"/>
      <c r="B147" s="317"/>
      <c r="C147" s="82"/>
      <c r="D147" s="82"/>
      <c r="E147" s="82"/>
      <c r="F147" s="83">
        <f>SUM(A147:E147)</f>
        <v>0</v>
      </c>
      <c r="G147" s="515" t="s">
        <v>172</v>
      </c>
      <c r="H147" s="516"/>
      <c r="I147" s="516"/>
      <c r="J147" s="246"/>
      <c r="K147" s="239"/>
      <c r="L147" s="243">
        <v>88.140161725067387</v>
      </c>
      <c r="M147" s="1">
        <f>+L147*F147</f>
        <v>0</v>
      </c>
      <c r="N147" s="479"/>
      <c r="O147" s="84"/>
    </row>
    <row r="148" spans="1:15" ht="12.75" customHeight="1">
      <c r="A148" s="190"/>
      <c r="B148" s="317"/>
      <c r="C148" s="101"/>
      <c r="D148" s="101"/>
      <c r="E148" s="101"/>
      <c r="F148" s="83">
        <f>SUM(A148:E148)</f>
        <v>0</v>
      </c>
      <c r="G148" s="515" t="s">
        <v>173</v>
      </c>
      <c r="H148" s="516"/>
      <c r="I148" s="516"/>
      <c r="J148" s="246"/>
      <c r="K148" s="239"/>
      <c r="L148" s="243">
        <v>77.62803234501348</v>
      </c>
      <c r="M148" s="1">
        <f>+L148*F148</f>
        <v>0</v>
      </c>
      <c r="N148" s="479"/>
      <c r="O148" s="84"/>
    </row>
    <row r="149" spans="1:15" ht="12.75" customHeight="1">
      <c r="A149" s="190"/>
      <c r="B149" s="317"/>
      <c r="C149" s="101"/>
      <c r="D149" s="101"/>
      <c r="E149" s="101"/>
      <c r="F149" s="83">
        <f>SUM(A149:E149)</f>
        <v>0</v>
      </c>
      <c r="G149" s="515" t="s">
        <v>174</v>
      </c>
      <c r="H149" s="516"/>
      <c r="I149" s="516"/>
      <c r="J149" s="246"/>
      <c r="K149" s="239"/>
      <c r="L149" s="243">
        <v>52.291105121293796</v>
      </c>
      <c r="M149" s="1">
        <f>+L149*F149</f>
        <v>0</v>
      </c>
      <c r="N149" s="479"/>
      <c r="O149" s="84"/>
    </row>
    <row r="150" spans="1:15" ht="13">
      <c r="A150" s="192"/>
      <c r="B150" s="105"/>
      <c r="C150" s="93"/>
      <c r="D150" s="93"/>
      <c r="E150" s="115"/>
      <c r="F150" s="116"/>
      <c r="G150" s="108"/>
      <c r="H150" s="117"/>
      <c r="I150" s="117"/>
      <c r="J150" s="106"/>
      <c r="K150" s="118"/>
      <c r="L150" s="19" t="s">
        <v>89</v>
      </c>
      <c r="M150" s="22">
        <f>SUM(M147:M149)</f>
        <v>0</v>
      </c>
      <c r="N150" s="479"/>
      <c r="O150" s="84"/>
    </row>
    <row r="151" spans="1:15" ht="15.5">
      <c r="A151" s="518" t="s">
        <v>65</v>
      </c>
      <c r="B151" s="519"/>
      <c r="C151" s="519"/>
      <c r="D151" s="519"/>
      <c r="E151" s="520"/>
      <c r="F151" s="119"/>
      <c r="G151" s="575" t="s">
        <v>175</v>
      </c>
      <c r="H151" s="576"/>
      <c r="I151" s="576"/>
      <c r="J151" s="576"/>
      <c r="K151" s="576"/>
      <c r="L151" s="576"/>
      <c r="M151" s="576"/>
      <c r="N151" s="479"/>
    </row>
    <row r="152" spans="1:15" ht="34.5">
      <c r="A152" s="65" t="str">
        <f>+'DATOS MAESTROS'!$B$8</f>
        <v>N/A</v>
      </c>
      <c r="B152" s="65" t="str">
        <f>+'DATOS MAESTROS'!$B$9</f>
        <v>N/A</v>
      </c>
      <c r="C152" s="65" t="str">
        <f>+'DATOS MAESTROS'!$B$10</f>
        <v>N/A</v>
      </c>
      <c r="D152" s="65">
        <f>+'DATOS MAESTROS'!$B$11</f>
        <v>46253</v>
      </c>
      <c r="E152" s="65">
        <f>+'DATOS MAESTROS'!$B$12</f>
        <v>45889</v>
      </c>
      <c r="F152" s="80" t="s">
        <v>67</v>
      </c>
      <c r="G152" s="522" t="s">
        <v>68</v>
      </c>
      <c r="H152" s="523"/>
      <c r="I152" s="523"/>
      <c r="J152" s="523"/>
      <c r="K152" s="524"/>
      <c r="L152" s="67" t="s">
        <v>70</v>
      </c>
      <c r="M152" s="68" t="s">
        <v>71</v>
      </c>
      <c r="N152" s="479"/>
      <c r="O152" s="84"/>
    </row>
    <row r="153" spans="1:15" ht="13">
      <c r="A153" s="190"/>
      <c r="B153" s="317"/>
      <c r="C153" s="82"/>
      <c r="D153" s="82"/>
      <c r="E153" s="82"/>
      <c r="F153" s="83">
        <f>SUM(A153:E153)</f>
        <v>0</v>
      </c>
      <c r="G153" s="481" t="s">
        <v>176</v>
      </c>
      <c r="H153" s="482"/>
      <c r="I153" s="482"/>
      <c r="J153" s="482"/>
      <c r="K153" s="483"/>
      <c r="L153" s="243">
        <v>23.450134770889488</v>
      </c>
      <c r="M153" s="1">
        <f>+L153*F153</f>
        <v>0</v>
      </c>
      <c r="N153" s="479"/>
      <c r="O153" s="84"/>
    </row>
    <row r="154" spans="1:15" ht="13">
      <c r="A154" s="190"/>
      <c r="B154" s="317"/>
      <c r="C154" s="101"/>
      <c r="D154" s="101"/>
      <c r="E154" s="101"/>
      <c r="F154" s="83">
        <f>SUM(A154:E154)</f>
        <v>0</v>
      </c>
      <c r="G154" s="481" t="s">
        <v>177</v>
      </c>
      <c r="H154" s="482"/>
      <c r="I154" s="482"/>
      <c r="J154" s="482"/>
      <c r="K154" s="483"/>
      <c r="L154" s="243">
        <v>12.398921832884097</v>
      </c>
      <c r="M154" s="1">
        <f>+L154*F154</f>
        <v>0</v>
      </c>
      <c r="N154" s="479"/>
      <c r="O154" s="84"/>
    </row>
    <row r="155" spans="1:15" ht="12" customHeight="1">
      <c r="A155" s="190"/>
      <c r="B155" s="317"/>
      <c r="C155" s="101"/>
      <c r="D155" s="101"/>
      <c r="E155" s="101"/>
      <c r="F155" s="83">
        <f>SUM(A155:E155)</f>
        <v>0</v>
      </c>
      <c r="G155" s="481" t="s">
        <v>178</v>
      </c>
      <c r="H155" s="482"/>
      <c r="I155" s="482"/>
      <c r="J155" s="482"/>
      <c r="K155" s="482"/>
      <c r="L155" s="243">
        <v>2.08</v>
      </c>
      <c r="M155" s="1">
        <f>+L155*F155</f>
        <v>0</v>
      </c>
      <c r="N155" s="479"/>
      <c r="O155" s="84"/>
    </row>
    <row r="156" spans="1:15" ht="13">
      <c r="A156" s="192"/>
      <c r="B156" s="105"/>
      <c r="C156" s="93"/>
      <c r="D156" s="93"/>
      <c r="E156" s="115"/>
      <c r="F156" s="116"/>
      <c r="G156" s="108"/>
      <c r="H156" s="117"/>
      <c r="I156" s="117"/>
      <c r="J156" s="106"/>
      <c r="K156" s="118"/>
      <c r="L156" s="19" t="s">
        <v>89</v>
      </c>
      <c r="M156" s="19">
        <f>SUM(M153:M155)</f>
        <v>0</v>
      </c>
      <c r="N156" s="479"/>
      <c r="O156" s="84"/>
    </row>
    <row r="157" spans="1:15" ht="13">
      <c r="A157" s="485" t="s">
        <v>61</v>
      </c>
      <c r="B157" s="486"/>
      <c r="C157" s="486"/>
      <c r="D157" s="486"/>
      <c r="E157" s="487"/>
      <c r="F157" s="488"/>
      <c r="G157" s="488"/>
      <c r="H157" s="488"/>
      <c r="I157" s="487"/>
      <c r="J157" s="487"/>
      <c r="K157" s="487"/>
      <c r="L157" s="487"/>
      <c r="M157" s="487"/>
      <c r="N157" s="479"/>
    </row>
    <row r="158" spans="1:15">
      <c r="A158" s="189" t="s">
        <v>179</v>
      </c>
      <c r="B158" s="274"/>
      <c r="C158" s="42"/>
      <c r="D158" s="42"/>
      <c r="E158" s="78"/>
      <c r="F158" s="79"/>
      <c r="G158" s="79"/>
      <c r="H158" s="535"/>
      <c r="I158" s="535"/>
      <c r="J158" s="535"/>
      <c r="K158" s="535"/>
      <c r="L158" s="535"/>
      <c r="M158" s="535"/>
      <c r="N158" s="479"/>
    </row>
    <row r="159" spans="1:15">
      <c r="A159" s="484"/>
      <c r="B159" s="450"/>
      <c r="C159" s="450"/>
      <c r="D159" s="450"/>
      <c r="E159" s="450"/>
      <c r="F159" s="450"/>
      <c r="G159" s="450"/>
      <c r="H159" s="450"/>
      <c r="I159" s="450"/>
      <c r="J159" s="450"/>
      <c r="K159" s="450"/>
      <c r="L159" s="450"/>
      <c r="M159" s="450"/>
      <c r="N159" s="479"/>
    </row>
    <row r="160" spans="1:15">
      <c r="A160" s="507"/>
      <c r="B160" s="431"/>
      <c r="C160" s="431"/>
      <c r="D160" s="431"/>
      <c r="E160" s="431"/>
      <c r="F160" s="431"/>
      <c r="G160" s="431"/>
      <c r="H160" s="431"/>
      <c r="I160" s="431"/>
      <c r="J160" s="431"/>
      <c r="K160" s="431"/>
      <c r="L160" s="431"/>
      <c r="M160" s="431"/>
      <c r="N160" s="479"/>
    </row>
    <row r="161" spans="1:14" ht="12.75" customHeight="1">
      <c r="A161" s="507"/>
      <c r="B161" s="431"/>
      <c r="C161" s="431"/>
      <c r="D161" s="431"/>
      <c r="E161" s="431"/>
      <c r="F161" s="431"/>
      <c r="G161" s="431"/>
      <c r="H161" s="431"/>
      <c r="I161" s="431"/>
      <c r="J161" s="431"/>
      <c r="K161" s="431"/>
      <c r="L161" s="431"/>
      <c r="M161" s="431"/>
      <c r="N161" s="479"/>
    </row>
    <row r="162" spans="1:14" ht="7.5" customHeight="1">
      <c r="A162" s="594"/>
      <c r="B162" s="595"/>
      <c r="C162" s="595"/>
      <c r="D162" s="595"/>
      <c r="E162" s="595"/>
      <c r="F162" s="595"/>
      <c r="G162" s="595"/>
      <c r="H162" s="595"/>
      <c r="I162" s="595"/>
      <c r="J162" s="595"/>
      <c r="K162" s="595"/>
      <c r="L162" s="595"/>
      <c r="M162" s="596"/>
      <c r="N162" s="479"/>
    </row>
    <row r="163" spans="1:14" ht="13" thickBot="1">
      <c r="A163" s="184"/>
      <c r="B163" s="44"/>
      <c r="C163" s="44"/>
      <c r="D163" s="44"/>
      <c r="E163" s="44"/>
      <c r="F163" s="44"/>
      <c r="G163" s="44"/>
      <c r="H163" s="44"/>
      <c r="I163" s="44"/>
      <c r="J163" s="196"/>
      <c r="K163" s="197"/>
      <c r="L163" s="197"/>
      <c r="M163" s="44"/>
      <c r="N163" s="479"/>
    </row>
    <row r="164" spans="1:14" ht="12.75" customHeight="1">
      <c r="A164" s="572" t="s">
        <v>180</v>
      </c>
      <c r="B164" s="573"/>
      <c r="C164" s="573"/>
      <c r="D164" s="573"/>
      <c r="E164" s="574"/>
      <c r="F164" s="574"/>
      <c r="G164" s="574"/>
      <c r="H164" s="574"/>
      <c r="I164" s="574"/>
      <c r="J164" s="556" t="s">
        <v>181</v>
      </c>
      <c r="K164" s="557"/>
      <c r="L164" s="558"/>
      <c r="M164" s="23">
        <f>+M61+M72+M85+M98+M102+M107</f>
        <v>0</v>
      </c>
      <c r="N164" s="479"/>
    </row>
    <row r="165" spans="1:14" ht="15.75" customHeight="1">
      <c r="A165" s="546" t="s">
        <v>182</v>
      </c>
      <c r="B165" s="547"/>
      <c r="C165" s="547"/>
      <c r="D165" s="547"/>
      <c r="E165" s="547"/>
      <c r="F165" s="547"/>
      <c r="G165" s="547"/>
      <c r="H165" s="547"/>
      <c r="I165" s="547"/>
      <c r="J165" s="548" t="s">
        <v>183</v>
      </c>
      <c r="K165" s="549"/>
      <c r="L165" s="550"/>
      <c r="M165" s="24">
        <f>+M144</f>
        <v>0</v>
      </c>
      <c r="N165" s="479"/>
    </row>
    <row r="166" spans="1:14" ht="13.5" customHeight="1" thickBot="1">
      <c r="A166" s="546"/>
      <c r="B166" s="547"/>
      <c r="C166" s="547"/>
      <c r="D166" s="547"/>
      <c r="E166" s="547"/>
      <c r="F166" s="547"/>
      <c r="G166" s="547"/>
      <c r="H166" s="547"/>
      <c r="I166" s="547"/>
      <c r="J166" s="551" t="s">
        <v>184</v>
      </c>
      <c r="K166" s="552"/>
      <c r="L166" s="553"/>
      <c r="M166" s="25">
        <f>+M150+M156</f>
        <v>0</v>
      </c>
      <c r="N166" s="479"/>
    </row>
    <row r="167" spans="1:14" ht="20.25" customHeight="1">
      <c r="A167" s="554" t="s">
        <v>185</v>
      </c>
      <c r="B167" s="555"/>
      <c r="C167" s="555"/>
      <c r="D167" s="555"/>
      <c r="E167" s="555"/>
      <c r="F167" s="555"/>
      <c r="G167" s="555"/>
      <c r="H167" s="555"/>
      <c r="I167" s="198"/>
      <c r="J167" s="556" t="s">
        <v>186</v>
      </c>
      <c r="K167" s="557"/>
      <c r="L167" s="558"/>
      <c r="M167" s="26">
        <f>SUM(M164:M166)</f>
        <v>0</v>
      </c>
      <c r="N167" s="479"/>
    </row>
    <row r="168" spans="1:14">
      <c r="A168" s="554"/>
      <c r="B168" s="555"/>
      <c r="C168" s="555"/>
      <c r="D168" s="555"/>
      <c r="E168" s="555"/>
      <c r="F168" s="555"/>
      <c r="G168" s="555"/>
      <c r="H168" s="555"/>
      <c r="I168" s="198"/>
      <c r="J168" s="548" t="s">
        <v>187</v>
      </c>
      <c r="K168" s="549"/>
      <c r="L168" s="550"/>
      <c r="M168" s="27">
        <f>+M167*0.15</f>
        <v>0</v>
      </c>
      <c r="N168" s="479"/>
    </row>
    <row r="169" spans="1:14">
      <c r="A169" s="554"/>
      <c r="B169" s="555"/>
      <c r="C169" s="555"/>
      <c r="D169" s="555"/>
      <c r="E169" s="555"/>
      <c r="F169" s="555"/>
      <c r="G169" s="555"/>
      <c r="H169" s="555"/>
      <c r="I169" s="43"/>
      <c r="J169" s="548" t="s">
        <v>188</v>
      </c>
      <c r="K169" s="549"/>
      <c r="L169" s="550"/>
      <c r="M169" s="27">
        <f>+M167*0.16</f>
        <v>0</v>
      </c>
      <c r="N169" s="479"/>
    </row>
    <row r="170" spans="1:14" ht="15.75" customHeight="1" thickBot="1">
      <c r="A170" s="199"/>
      <c r="B170" s="200"/>
      <c r="C170" s="200"/>
      <c r="D170" s="200"/>
      <c r="E170" s="201"/>
      <c r="F170" s="201"/>
      <c r="G170" s="201"/>
      <c r="H170" s="201"/>
      <c r="I170" s="202"/>
      <c r="J170" s="543" t="s">
        <v>189</v>
      </c>
      <c r="K170" s="544"/>
      <c r="L170" s="545"/>
      <c r="M170" s="28">
        <f>SUM(M167:M169)</f>
        <v>0</v>
      </c>
      <c r="N170" s="480"/>
    </row>
    <row r="171" spans="1:14" ht="13" thickBot="1">
      <c r="A171" s="44"/>
      <c r="B171" s="44"/>
      <c r="C171" s="44"/>
      <c r="D171" s="44"/>
      <c r="E171" s="63"/>
      <c r="F171" s="63"/>
      <c r="G171" s="63"/>
      <c r="H171" s="63"/>
      <c r="I171" s="63"/>
      <c r="J171" s="120"/>
      <c r="K171" s="120"/>
      <c r="L171" s="120"/>
      <c r="M171" s="121"/>
      <c r="N171" s="122"/>
    </row>
    <row r="172" spans="1:14" ht="18">
      <c r="A172" s="559" t="s">
        <v>190</v>
      </c>
      <c r="B172" s="560"/>
      <c r="C172" s="560"/>
      <c r="D172" s="560"/>
      <c r="E172" s="560"/>
      <c r="F172" s="560"/>
      <c r="G172" s="560"/>
      <c r="H172" s="560"/>
      <c r="I172" s="560"/>
      <c r="J172" s="560"/>
      <c r="K172" s="560"/>
      <c r="L172" s="560"/>
      <c r="M172" s="560"/>
      <c r="N172" s="561"/>
    </row>
    <row r="173" spans="1:14" ht="37.5" customHeight="1">
      <c r="A173" s="567" t="s">
        <v>191</v>
      </c>
      <c r="B173" s="568"/>
      <c r="C173" s="569"/>
      <c r="D173" s="569"/>
      <c r="E173" s="570" t="s">
        <v>192</v>
      </c>
      <c r="F173" s="570"/>
      <c r="G173" s="570"/>
      <c r="H173" s="570" t="s">
        <v>193</v>
      </c>
      <c r="I173" s="570"/>
      <c r="J173" s="571" t="s">
        <v>194</v>
      </c>
      <c r="K173" s="571"/>
      <c r="L173" s="541" t="s">
        <v>195</v>
      </c>
      <c r="M173" s="541"/>
      <c r="N173" s="542"/>
    </row>
    <row r="174" spans="1:14" ht="33" customHeight="1">
      <c r="A174" s="592" t="s">
        <v>196</v>
      </c>
      <c r="B174" s="593"/>
      <c r="C174" s="541"/>
      <c r="D174" s="541"/>
      <c r="E174" s="570" t="s">
        <v>197</v>
      </c>
      <c r="F174" s="570"/>
      <c r="G174" s="570"/>
      <c r="H174" s="570" t="s">
        <v>198</v>
      </c>
      <c r="I174" s="570"/>
      <c r="J174" s="571" t="s">
        <v>199</v>
      </c>
      <c r="K174" s="571"/>
      <c r="L174" s="541" t="s">
        <v>194</v>
      </c>
      <c r="M174" s="541"/>
      <c r="N174" s="542"/>
    </row>
    <row r="175" spans="1:14" ht="34.5" customHeight="1" thickBot="1">
      <c r="A175" s="586" t="s">
        <v>200</v>
      </c>
      <c r="B175" s="587"/>
      <c r="C175" s="588"/>
      <c r="D175" s="588"/>
      <c r="E175" s="589" t="s">
        <v>201</v>
      </c>
      <c r="F175" s="589"/>
      <c r="G175" s="589"/>
      <c r="H175" s="590" t="s">
        <v>202</v>
      </c>
      <c r="I175" s="590"/>
      <c r="J175" s="589"/>
      <c r="K175" s="589"/>
      <c r="L175" s="590"/>
      <c r="M175" s="590"/>
      <c r="N175" s="591"/>
    </row>
    <row r="176" spans="1:14" ht="18.5" thickBot="1">
      <c r="A176" s="583" t="s">
        <v>203</v>
      </c>
      <c r="B176" s="584"/>
      <c r="C176" s="584"/>
      <c r="D176" s="584"/>
      <c r="E176" s="584"/>
      <c r="F176" s="584"/>
      <c r="G176" s="584"/>
      <c r="H176" s="584"/>
      <c r="I176" s="584"/>
      <c r="J176" s="584"/>
      <c r="K176" s="584"/>
      <c r="L176" s="584"/>
      <c r="M176" s="584"/>
      <c r="N176" s="585"/>
    </row>
    <row r="177" spans="1:14" ht="6" customHeight="1" thickBot="1"/>
    <row r="178" spans="1:14" s="30" customFormat="1" ht="29.25" customHeight="1">
      <c r="A178" s="380" t="s">
        <v>204</v>
      </c>
      <c r="B178" s="381"/>
      <c r="C178" s="381"/>
      <c r="D178" s="381"/>
      <c r="E178" s="381"/>
      <c r="F178" s="381"/>
      <c r="G178" s="381"/>
      <c r="H178" s="381"/>
      <c r="I178" s="381"/>
      <c r="J178" s="381"/>
      <c r="K178" s="381"/>
      <c r="L178" s="381"/>
      <c r="M178" s="381"/>
      <c r="N178" s="123"/>
    </row>
    <row r="179" spans="1:14" s="30" customFormat="1" ht="14.25" customHeight="1" thickBot="1">
      <c r="A179" s="369" t="s">
        <v>205</v>
      </c>
      <c r="B179" s="370"/>
      <c r="C179" s="370"/>
      <c r="D179" s="370"/>
      <c r="E179" s="370"/>
      <c r="F179" s="370"/>
      <c r="G179" s="370"/>
      <c r="H179" s="370"/>
      <c r="I179" s="370"/>
      <c r="J179" s="370"/>
      <c r="K179" s="370"/>
      <c r="L179" s="370"/>
      <c r="M179" s="370"/>
      <c r="N179" s="124"/>
    </row>
  </sheetData>
  <sheetProtection algorithmName="SHA-512" hashValue="o/ZVA8Wx5XhscJOvMnr3JdWNcKxmPL7J48EdFd0SsIHRfqYKHsZtDhWBLQneURfP+Daz3Opc8+EPqgPYtjqZFw==" saltValue="7VVAN7A+/R0UGK4Iwh3Upg==" spinCount="100000" sheet="1" objects="1" scenarios="1"/>
  <mergeCells count="204">
    <mergeCell ref="J137:K137"/>
    <mergeCell ref="A159:M159"/>
    <mergeCell ref="J12:K12"/>
    <mergeCell ref="J33:M34"/>
    <mergeCell ref="B6:H6"/>
    <mergeCell ref="A178:M178"/>
    <mergeCell ref="A179:M179"/>
    <mergeCell ref="A176:N176"/>
    <mergeCell ref="A175:D175"/>
    <mergeCell ref="E175:G175"/>
    <mergeCell ref="H175:I175"/>
    <mergeCell ref="J175:K175"/>
    <mergeCell ref="L175:N175"/>
    <mergeCell ref="A174:D174"/>
    <mergeCell ref="E174:G174"/>
    <mergeCell ref="H174:I174"/>
    <mergeCell ref="J174:K174"/>
    <mergeCell ref="L174:N174"/>
    <mergeCell ref="A161:M161"/>
    <mergeCell ref="A162:M162"/>
    <mergeCell ref="A160:M160"/>
    <mergeCell ref="G135:I135"/>
    <mergeCell ref="J135:K135"/>
    <mergeCell ref="G136:I136"/>
    <mergeCell ref="J136:K136"/>
    <mergeCell ref="G137:I137"/>
    <mergeCell ref="G129:I129"/>
    <mergeCell ref="J129:K129"/>
    <mergeCell ref="F4:K4"/>
    <mergeCell ref="F3:K3"/>
    <mergeCell ref="A173:D173"/>
    <mergeCell ref="E173:G173"/>
    <mergeCell ref="H173:I173"/>
    <mergeCell ref="J173:K173"/>
    <mergeCell ref="G152:K152"/>
    <mergeCell ref="G153:K153"/>
    <mergeCell ref="G154:K154"/>
    <mergeCell ref="A164:I164"/>
    <mergeCell ref="J164:L164"/>
    <mergeCell ref="A145:E145"/>
    <mergeCell ref="A151:E151"/>
    <mergeCell ref="G151:M151"/>
    <mergeCell ref="G155:K155"/>
    <mergeCell ref="G147:I147"/>
    <mergeCell ref="G148:I148"/>
    <mergeCell ref="G149:I149"/>
    <mergeCell ref="G145:M145"/>
    <mergeCell ref="G146:K146"/>
    <mergeCell ref="L173:N173"/>
    <mergeCell ref="J170:L170"/>
    <mergeCell ref="A165:I166"/>
    <mergeCell ref="J165:L165"/>
    <mergeCell ref="J166:L166"/>
    <mergeCell ref="A167:H169"/>
    <mergeCell ref="J167:L167"/>
    <mergeCell ref="J168:L168"/>
    <mergeCell ref="J169:L169"/>
    <mergeCell ref="A172:N172"/>
    <mergeCell ref="H158:M158"/>
    <mergeCell ref="G140:K140"/>
    <mergeCell ref="G123:L123"/>
    <mergeCell ref="G124:I124"/>
    <mergeCell ref="J124:K124"/>
    <mergeCell ref="G125:I125"/>
    <mergeCell ref="J125:K125"/>
    <mergeCell ref="G119:I119"/>
    <mergeCell ref="J119:K119"/>
    <mergeCell ref="G120:I120"/>
    <mergeCell ref="J120:K120"/>
    <mergeCell ref="G121:I121"/>
    <mergeCell ref="J121:K121"/>
    <mergeCell ref="J122:K122"/>
    <mergeCell ref="G131:I131"/>
    <mergeCell ref="J131:K131"/>
    <mergeCell ref="G132:I132"/>
    <mergeCell ref="J132:K132"/>
    <mergeCell ref="G133:I133"/>
    <mergeCell ref="J133:K133"/>
    <mergeCell ref="G126:I126"/>
    <mergeCell ref="J126:K126"/>
    <mergeCell ref="G127:I127"/>
    <mergeCell ref="J127:K127"/>
    <mergeCell ref="G128:L128"/>
    <mergeCell ref="G115:J115"/>
    <mergeCell ref="G116:J116"/>
    <mergeCell ref="G117:J117"/>
    <mergeCell ref="G118:L118"/>
    <mergeCell ref="G109:J109"/>
    <mergeCell ref="G110:L110"/>
    <mergeCell ref="G111:J111"/>
    <mergeCell ref="G112:J112"/>
    <mergeCell ref="G113:J113"/>
    <mergeCell ref="G114:L114"/>
    <mergeCell ref="A103:E103"/>
    <mergeCell ref="F103:M103"/>
    <mergeCell ref="G104:J104"/>
    <mergeCell ref="G105:J105"/>
    <mergeCell ref="G106:J106"/>
    <mergeCell ref="A108:E108"/>
    <mergeCell ref="F108:M108"/>
    <mergeCell ref="G100:J100"/>
    <mergeCell ref="G101:J101"/>
    <mergeCell ref="G94:J94"/>
    <mergeCell ref="G95:J95"/>
    <mergeCell ref="G96:J96"/>
    <mergeCell ref="G97:J97"/>
    <mergeCell ref="A99:E99"/>
    <mergeCell ref="F99:M99"/>
    <mergeCell ref="G88:J88"/>
    <mergeCell ref="G89:J89"/>
    <mergeCell ref="G90:J90"/>
    <mergeCell ref="G91:J91"/>
    <mergeCell ref="G92:J92"/>
    <mergeCell ref="G93:J93"/>
    <mergeCell ref="G82:J82"/>
    <mergeCell ref="G83:J83"/>
    <mergeCell ref="G84:J84"/>
    <mergeCell ref="A86:E86"/>
    <mergeCell ref="F86:M86"/>
    <mergeCell ref="G87:J87"/>
    <mergeCell ref="G76:J76"/>
    <mergeCell ref="G77:J77"/>
    <mergeCell ref="G78:J78"/>
    <mergeCell ref="G79:J79"/>
    <mergeCell ref="G80:J80"/>
    <mergeCell ref="G81:J81"/>
    <mergeCell ref="G70:K70"/>
    <mergeCell ref="G71:K71"/>
    <mergeCell ref="A73:E73"/>
    <mergeCell ref="F73:M73"/>
    <mergeCell ref="G74:J74"/>
    <mergeCell ref="G75:J75"/>
    <mergeCell ref="G64:K64"/>
    <mergeCell ref="G65:K65"/>
    <mergeCell ref="G66:K66"/>
    <mergeCell ref="G67:K67"/>
    <mergeCell ref="G68:K68"/>
    <mergeCell ref="G69:K69"/>
    <mergeCell ref="G58:J58"/>
    <mergeCell ref="G59:J59"/>
    <mergeCell ref="G60:J60"/>
    <mergeCell ref="A62:E62"/>
    <mergeCell ref="F62:L62"/>
    <mergeCell ref="G63:K63"/>
    <mergeCell ref="G52:J52"/>
    <mergeCell ref="G53:J53"/>
    <mergeCell ref="G54:J54"/>
    <mergeCell ref="G55:J55"/>
    <mergeCell ref="G56:J56"/>
    <mergeCell ref="G57:J57"/>
    <mergeCell ref="A48:E48"/>
    <mergeCell ref="F48:M48"/>
    <mergeCell ref="G49:J49"/>
    <mergeCell ref="G50:J50"/>
    <mergeCell ref="G51:J51"/>
    <mergeCell ref="A44:M44"/>
    <mergeCell ref="A45:M45"/>
    <mergeCell ref="A46:M46"/>
    <mergeCell ref="A47:M47"/>
    <mergeCell ref="J32:M32"/>
    <mergeCell ref="A36:M36"/>
    <mergeCell ref="A37:M39"/>
    <mergeCell ref="A41:M41"/>
    <mergeCell ref="H24:H25"/>
    <mergeCell ref="I24:M25"/>
    <mergeCell ref="C26:D26"/>
    <mergeCell ref="I26:M26"/>
    <mergeCell ref="J28:M28"/>
    <mergeCell ref="J29:M29"/>
    <mergeCell ref="A35:M35"/>
    <mergeCell ref="A32:H34"/>
    <mergeCell ref="E13:I13"/>
    <mergeCell ref="K13:M13"/>
    <mergeCell ref="E14:I14"/>
    <mergeCell ref="K14:M14"/>
    <mergeCell ref="E15:I15"/>
    <mergeCell ref="K15:M15"/>
    <mergeCell ref="C18:G18"/>
    <mergeCell ref="I18:M18"/>
    <mergeCell ref="H19:J19"/>
    <mergeCell ref="L9:M10"/>
    <mergeCell ref="E10:I10"/>
    <mergeCell ref="E11:I11"/>
    <mergeCell ref="K11:M11"/>
    <mergeCell ref="E12:I12"/>
    <mergeCell ref="A5:N5"/>
    <mergeCell ref="I6:J6"/>
    <mergeCell ref="K6:M6"/>
    <mergeCell ref="N6:N170"/>
    <mergeCell ref="A7:M7"/>
    <mergeCell ref="E8:I8"/>
    <mergeCell ref="L8:M8"/>
    <mergeCell ref="E9:I9"/>
    <mergeCell ref="G139:K139"/>
    <mergeCell ref="G142:K142"/>
    <mergeCell ref="G143:K143"/>
    <mergeCell ref="A43:M43"/>
    <mergeCell ref="H42:M42"/>
    <mergeCell ref="A157:M157"/>
    <mergeCell ref="A17:M17"/>
    <mergeCell ref="C20:G20"/>
    <mergeCell ref="A21:M21"/>
    <mergeCell ref="A22:M22"/>
    <mergeCell ref="K19:M19"/>
  </mergeCells>
  <printOptions horizontalCentered="1"/>
  <pageMargins left="0.39370078740157483" right="0.39370078740157483" top="0.39370078740157483" bottom="0.39370078740157483" header="0" footer="0"/>
  <pageSetup scale="70" fitToHeight="10" orientation="portrait" r:id="rId1"/>
  <rowBreaks count="4" manualBreakCount="4">
    <brk id="47" max="16383" man="1"/>
    <brk id="72" max="16383" man="1"/>
    <brk id="107" max="16383" man="1"/>
    <brk id="171"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0033"/>
    <pageSetUpPr fitToPage="1"/>
  </sheetPr>
  <dimension ref="A1:N56"/>
  <sheetViews>
    <sheetView showGridLines="0" zoomScaleNormal="100" workbookViewId="0">
      <selection activeCell="E8" sqref="E8:I8"/>
    </sheetView>
  </sheetViews>
  <sheetFormatPr baseColWidth="10" defaultColWidth="11.453125" defaultRowHeight="12.5"/>
  <cols>
    <col min="1" max="2" width="10.26953125" style="33" customWidth="1"/>
    <col min="3" max="3" width="9.7265625" style="33" customWidth="1"/>
    <col min="4" max="4" width="10" style="33" customWidth="1"/>
    <col min="5" max="5" width="9.7265625" style="33" customWidth="1"/>
    <col min="6" max="12" width="11.453125" style="33"/>
    <col min="13" max="13" width="14.26953125" style="33" customWidth="1"/>
    <col min="14" max="14" width="7.7265625" style="33" customWidth="1"/>
    <col min="15" max="16384" width="11.453125" style="33"/>
  </cols>
  <sheetData>
    <row r="1" spans="1:14" ht="49.5" customHeight="1">
      <c r="A1" s="32"/>
      <c r="B1" s="32"/>
      <c r="C1" s="32"/>
      <c r="D1" s="32"/>
      <c r="E1" s="29"/>
      <c r="F1" s="29"/>
      <c r="G1" s="29"/>
      <c r="H1" s="29"/>
      <c r="I1" s="29"/>
      <c r="J1" s="29"/>
      <c r="K1" s="29"/>
      <c r="L1" s="29"/>
      <c r="M1" s="29"/>
      <c r="N1" s="29"/>
    </row>
    <row r="2" spans="1:14" ht="15" customHeight="1">
      <c r="A2" s="30"/>
      <c r="B2" s="30"/>
      <c r="C2" s="30"/>
      <c r="D2" s="30"/>
      <c r="E2" s="30"/>
      <c r="F2" s="34"/>
      <c r="G2" s="35"/>
      <c r="H2" s="35"/>
      <c r="I2" s="35"/>
      <c r="J2" s="35"/>
      <c r="K2" s="35"/>
      <c r="L2" s="454"/>
      <c r="M2" s="454"/>
      <c r="N2" s="454"/>
    </row>
    <row r="3" spans="1:14" ht="15" customHeight="1">
      <c r="A3" s="30"/>
      <c r="B3" s="30"/>
      <c r="C3" s="30"/>
      <c r="D3" s="30"/>
      <c r="E3" s="36"/>
      <c r="F3" s="456" t="s">
        <v>206</v>
      </c>
      <c r="G3" s="456"/>
      <c r="H3" s="456"/>
      <c r="I3" s="456"/>
      <c r="J3" s="456"/>
      <c r="K3" s="240"/>
      <c r="L3" s="454"/>
      <c r="M3" s="454"/>
      <c r="N3" s="454"/>
    </row>
    <row r="4" spans="1:14" ht="30" customHeight="1" thickBot="1">
      <c r="A4" s="30"/>
      <c r="B4" s="30"/>
      <c r="C4" s="30"/>
      <c r="D4" s="30"/>
      <c r="E4" s="30"/>
      <c r="F4" s="635" t="s">
        <v>16</v>
      </c>
      <c r="G4" s="635"/>
      <c r="H4" s="635"/>
      <c r="I4" s="635"/>
      <c r="J4" s="635"/>
      <c r="K4" s="248"/>
      <c r="L4" s="34"/>
      <c r="M4" s="37"/>
      <c r="N4" s="30"/>
    </row>
    <row r="5" spans="1:14" ht="36.75" customHeight="1" thickBot="1">
      <c r="A5" s="458" t="str">
        <f>'Food &amp; Bev.'!A5</f>
        <v xml:space="preserve">No outside food or drinks is allowed for own or third party consumption during the mounting phase, event and dismounting phase. </v>
      </c>
      <c r="B5" s="459"/>
      <c r="C5" s="459"/>
      <c r="D5" s="459"/>
      <c r="E5" s="459"/>
      <c r="F5" s="459"/>
      <c r="G5" s="459"/>
      <c r="H5" s="459"/>
      <c r="I5" s="459"/>
      <c r="J5" s="459"/>
      <c r="K5" s="459"/>
      <c r="L5" s="459"/>
      <c r="M5" s="459"/>
      <c r="N5" s="460"/>
    </row>
    <row r="6" spans="1:14" ht="12.75" customHeight="1">
      <c r="A6" s="180" t="s">
        <v>18</v>
      </c>
      <c r="B6" s="83"/>
      <c r="C6" s="39" t="str">
        <f>+'DATOS MAESTROS'!$B$3</f>
        <v>IBTM 2026</v>
      </c>
      <c r="D6" s="40"/>
      <c r="E6" s="40"/>
      <c r="F6" s="40"/>
      <c r="G6" s="40"/>
      <c r="H6" s="41"/>
      <c r="I6" s="461" t="s">
        <v>19</v>
      </c>
      <c r="J6" s="462"/>
      <c r="K6" s="463" t="str">
        <f>+'DATOS MAESTROS'!$B$4</f>
        <v>August 19 - 20, 2026</v>
      </c>
      <c r="L6" s="464"/>
      <c r="M6" s="464"/>
      <c r="N6" s="601" t="s">
        <v>207</v>
      </c>
    </row>
    <row r="7" spans="1:14" ht="14.5" thickBot="1">
      <c r="A7" s="469" t="str">
        <f>'Food &amp; Bev.'!A7</f>
        <v>GENERAL CUSTOMER INFORMATION</v>
      </c>
      <c r="B7" s="470"/>
      <c r="C7" s="470"/>
      <c r="D7" s="470"/>
      <c r="E7" s="470"/>
      <c r="F7" s="470"/>
      <c r="G7" s="470"/>
      <c r="H7" s="470"/>
      <c r="I7" s="470"/>
      <c r="J7" s="470"/>
      <c r="K7" s="470"/>
      <c r="L7" s="470"/>
      <c r="M7" s="470"/>
      <c r="N7" s="602"/>
    </row>
    <row r="8" spans="1:14" ht="13" thickBot="1">
      <c r="A8" s="181" t="s">
        <v>22</v>
      </c>
      <c r="B8" s="312"/>
      <c r="C8" s="42"/>
      <c r="D8" s="42"/>
      <c r="E8" s="471"/>
      <c r="F8" s="471"/>
      <c r="G8" s="471"/>
      <c r="H8" s="471"/>
      <c r="I8" s="471"/>
      <c r="J8" s="43"/>
      <c r="K8" s="43"/>
      <c r="L8" s="472" t="s">
        <v>23</v>
      </c>
      <c r="M8" s="473"/>
      <c r="N8" s="602"/>
    </row>
    <row r="9" spans="1:14">
      <c r="A9" s="182" t="s">
        <v>24</v>
      </c>
      <c r="B9" s="51"/>
      <c r="C9" s="44"/>
      <c r="D9" s="44"/>
      <c r="E9" s="431"/>
      <c r="F9" s="431"/>
      <c r="G9" s="431"/>
      <c r="H9" s="431"/>
      <c r="I9" s="431"/>
      <c r="J9" s="43"/>
      <c r="K9" s="43"/>
      <c r="L9" s="474"/>
      <c r="M9" s="475"/>
      <c r="N9" s="602"/>
    </row>
    <row r="10" spans="1:14" ht="13" thickBot="1">
      <c r="A10" s="182" t="s">
        <v>25</v>
      </c>
      <c r="B10" s="51"/>
      <c r="C10" s="44"/>
      <c r="D10" s="44"/>
      <c r="E10" s="431"/>
      <c r="F10" s="431"/>
      <c r="G10" s="431"/>
      <c r="H10" s="431"/>
      <c r="I10" s="431"/>
      <c r="J10" s="43"/>
      <c r="K10" s="43"/>
      <c r="L10" s="476"/>
      <c r="M10" s="477"/>
      <c r="N10" s="602"/>
    </row>
    <row r="11" spans="1:14">
      <c r="A11" s="182" t="s">
        <v>26</v>
      </c>
      <c r="B11" s="51"/>
      <c r="C11" s="44"/>
      <c r="D11" s="44"/>
      <c r="E11" s="431"/>
      <c r="F11" s="431"/>
      <c r="G11" s="431"/>
      <c r="H11" s="431"/>
      <c r="I11" s="431"/>
      <c r="J11" s="45" t="s">
        <v>208</v>
      </c>
      <c r="K11" s="450"/>
      <c r="L11" s="450"/>
      <c r="M11" s="450"/>
      <c r="N11" s="602"/>
    </row>
    <row r="12" spans="1:14">
      <c r="A12" s="182" t="s">
        <v>28</v>
      </c>
      <c r="B12" s="51"/>
      <c r="C12" s="44"/>
      <c r="D12" s="44"/>
      <c r="E12" s="431"/>
      <c r="F12" s="431"/>
      <c r="G12" s="431"/>
      <c r="H12" s="431"/>
      <c r="I12" s="431"/>
      <c r="J12" s="574" t="s">
        <v>29</v>
      </c>
      <c r="K12" s="574"/>
      <c r="L12" s="241"/>
      <c r="M12" s="241"/>
      <c r="N12" s="602"/>
    </row>
    <row r="13" spans="1:14">
      <c r="A13" s="182" t="s">
        <v>30</v>
      </c>
      <c r="B13" s="51"/>
      <c r="C13" s="44"/>
      <c r="D13" s="44"/>
      <c r="E13" s="431"/>
      <c r="F13" s="431"/>
      <c r="G13" s="431"/>
      <c r="H13" s="431"/>
      <c r="I13" s="431"/>
      <c r="J13" s="45" t="s">
        <v>31</v>
      </c>
      <c r="K13" s="450"/>
      <c r="L13" s="450"/>
      <c r="M13" s="450"/>
      <c r="N13" s="602"/>
    </row>
    <row r="14" spans="1:14">
      <c r="A14" s="182" t="s">
        <v>32</v>
      </c>
      <c r="B14" s="51"/>
      <c r="C14" s="44"/>
      <c r="D14" s="44"/>
      <c r="E14" s="431"/>
      <c r="F14" s="431"/>
      <c r="G14" s="431"/>
      <c r="H14" s="431"/>
      <c r="I14" s="431"/>
      <c r="J14" s="45" t="s">
        <v>33</v>
      </c>
      <c r="K14" s="450"/>
      <c r="L14" s="450"/>
      <c r="M14" s="450"/>
      <c r="N14" s="602"/>
    </row>
    <row r="15" spans="1:14">
      <c r="A15" s="183" t="s">
        <v>34</v>
      </c>
      <c r="B15" s="313"/>
      <c r="C15" s="46"/>
      <c r="D15" s="46"/>
      <c r="E15" s="491"/>
      <c r="F15" s="491"/>
      <c r="G15" s="491"/>
      <c r="H15" s="491"/>
      <c r="I15" s="491"/>
      <c r="J15" s="47"/>
      <c r="K15" s="417"/>
      <c r="L15" s="417"/>
      <c r="M15" s="417"/>
      <c r="N15" s="602"/>
    </row>
    <row r="16" spans="1:14">
      <c r="A16" s="184"/>
      <c r="B16" s="44"/>
      <c r="C16" s="44"/>
      <c r="D16" s="44"/>
      <c r="E16" s="43"/>
      <c r="F16" s="43"/>
      <c r="G16" s="43"/>
      <c r="H16" s="43"/>
      <c r="I16" s="43"/>
      <c r="J16" s="44"/>
      <c r="K16" s="44"/>
      <c r="L16" s="44"/>
      <c r="M16" s="43"/>
      <c r="N16" s="602"/>
    </row>
    <row r="17" spans="1:14" ht="15" customHeight="1">
      <c r="A17" s="435" t="s">
        <v>35</v>
      </c>
      <c r="B17" s="436"/>
      <c r="C17" s="436"/>
      <c r="D17" s="436"/>
      <c r="E17" s="436"/>
      <c r="F17" s="436"/>
      <c r="G17" s="436"/>
      <c r="H17" s="436"/>
      <c r="I17" s="436"/>
      <c r="J17" s="436"/>
      <c r="K17" s="436"/>
      <c r="L17" s="436"/>
      <c r="M17" s="436"/>
      <c r="N17" s="602"/>
    </row>
    <row r="18" spans="1:14" ht="12.75" customHeight="1">
      <c r="A18" s="185" t="s">
        <v>36</v>
      </c>
      <c r="B18" s="52"/>
      <c r="C18" s="371" t="s">
        <v>37</v>
      </c>
      <c r="D18" s="371"/>
      <c r="E18" s="371"/>
      <c r="F18" s="371"/>
      <c r="G18" s="371"/>
      <c r="H18" s="74" t="s">
        <v>38</v>
      </c>
      <c r="I18" s="372" t="s">
        <v>39</v>
      </c>
      <c r="J18" s="372"/>
      <c r="K18" s="372"/>
      <c r="L18" s="372"/>
      <c r="M18" s="372"/>
      <c r="N18" s="602"/>
    </row>
    <row r="19" spans="1:14">
      <c r="A19" s="242" t="s">
        <v>40</v>
      </c>
      <c r="B19" s="322"/>
      <c r="C19" s="43" t="s">
        <v>41</v>
      </c>
      <c r="D19" s="43"/>
      <c r="E19" s="48"/>
      <c r="F19" s="43"/>
      <c r="G19" s="49"/>
      <c r="H19" s="275" t="s">
        <v>42</v>
      </c>
      <c r="I19" s="275"/>
      <c r="J19" s="275"/>
      <c r="K19" s="489">
        <f>+'DATOS MAESTROS'!B6</f>
        <v>46246</v>
      </c>
      <c r="L19" s="489"/>
      <c r="M19" s="490"/>
      <c r="N19" s="602"/>
    </row>
    <row r="20" spans="1:14">
      <c r="A20" s="185" t="s">
        <v>43</v>
      </c>
      <c r="B20" s="52"/>
      <c r="C20" s="371">
        <v>21000089</v>
      </c>
      <c r="D20" s="636"/>
      <c r="E20" s="371"/>
      <c r="F20" s="371"/>
      <c r="G20" s="371"/>
      <c r="H20" s="43"/>
      <c r="I20" s="43"/>
      <c r="J20" s="43"/>
      <c r="K20" s="50"/>
      <c r="L20" s="50"/>
      <c r="M20" s="43"/>
      <c r="N20" s="602"/>
    </row>
    <row r="21" spans="1:14" ht="14">
      <c r="A21" s="435" t="s">
        <v>45</v>
      </c>
      <c r="B21" s="436"/>
      <c r="C21" s="436"/>
      <c r="D21" s="436"/>
      <c r="E21" s="436"/>
      <c r="F21" s="436"/>
      <c r="G21" s="436"/>
      <c r="H21" s="436"/>
      <c r="I21" s="436"/>
      <c r="J21" s="436"/>
      <c r="K21" s="436"/>
      <c r="L21" s="436"/>
      <c r="M21" s="436"/>
      <c r="N21" s="602"/>
    </row>
    <row r="22" spans="1:14" ht="13">
      <c r="A22" s="637" t="s">
        <v>209</v>
      </c>
      <c r="B22" s="409"/>
      <c r="C22" s="409"/>
      <c r="D22" s="409"/>
      <c r="E22" s="409"/>
      <c r="F22" s="409"/>
      <c r="G22" s="409"/>
      <c r="H22" s="409"/>
      <c r="I22" s="409"/>
      <c r="J22" s="409"/>
      <c r="K22" s="409"/>
      <c r="L22" s="409"/>
      <c r="M22" s="409"/>
      <c r="N22" s="602"/>
    </row>
    <row r="23" spans="1:14" ht="13" thickBot="1">
      <c r="A23" s="185" t="s">
        <v>38</v>
      </c>
      <c r="B23" s="52"/>
      <c r="C23" s="43" t="s">
        <v>47</v>
      </c>
      <c r="D23" s="43"/>
      <c r="E23" s="43"/>
      <c r="F23" s="43"/>
      <c r="G23" s="43"/>
      <c r="H23" s="43"/>
      <c r="I23" s="51"/>
      <c r="J23" s="51"/>
      <c r="K23" s="43"/>
      <c r="L23" s="43"/>
      <c r="M23" s="43"/>
      <c r="N23" s="602"/>
    </row>
    <row r="24" spans="1:14">
      <c r="A24" s="186"/>
      <c r="B24" s="316"/>
      <c r="C24" s="52"/>
      <c r="D24" s="52"/>
      <c r="E24" s="53"/>
      <c r="F24" s="53"/>
      <c r="G24" s="44"/>
      <c r="H24" s="445" t="s">
        <v>48</v>
      </c>
      <c r="I24" s="446"/>
      <c r="J24" s="447"/>
      <c r="K24" s="447"/>
      <c r="L24" s="447"/>
      <c r="M24" s="447"/>
      <c r="N24" s="602"/>
    </row>
    <row r="25" spans="1:14" ht="13" thickBot="1">
      <c r="A25" s="184"/>
      <c r="B25" s="44"/>
      <c r="C25" s="44"/>
      <c r="D25" s="44"/>
      <c r="E25" s="43"/>
      <c r="F25" s="43"/>
      <c r="G25" s="43"/>
      <c r="H25" s="445"/>
      <c r="I25" s="448"/>
      <c r="J25" s="449"/>
      <c r="K25" s="449"/>
      <c r="L25" s="449"/>
      <c r="M25" s="449"/>
      <c r="N25" s="602"/>
    </row>
    <row r="26" spans="1:14" ht="12.75" customHeight="1">
      <c r="A26" s="184"/>
      <c r="B26" s="44"/>
      <c r="C26" s="433" t="s">
        <v>49</v>
      </c>
      <c r="D26" s="433"/>
      <c r="E26" s="43"/>
      <c r="F26" s="43"/>
      <c r="G26" s="43"/>
      <c r="H26" s="43"/>
      <c r="I26" s="434" t="s">
        <v>50</v>
      </c>
      <c r="J26" s="434"/>
      <c r="K26" s="434"/>
      <c r="L26" s="434"/>
      <c r="M26" s="434"/>
      <c r="N26" s="602"/>
    </row>
    <row r="27" spans="1:14" ht="12.75" customHeight="1" thickBot="1">
      <c r="A27" s="184"/>
      <c r="B27" s="44"/>
      <c r="C27" s="54" t="s">
        <v>51</v>
      </c>
      <c r="D27" s="55"/>
      <c r="F27" s="56" t="s">
        <v>52</v>
      </c>
      <c r="G27" s="57"/>
      <c r="H27" s="43"/>
      <c r="I27" s="58"/>
      <c r="J27" s="58"/>
      <c r="K27" s="58"/>
      <c r="L27" s="58"/>
      <c r="M27" s="58"/>
      <c r="N27" s="602"/>
    </row>
    <row r="28" spans="1:14">
      <c r="A28" s="187"/>
      <c r="C28" s="56" t="s">
        <v>53</v>
      </c>
      <c r="D28" s="55"/>
      <c r="F28" s="56"/>
      <c r="G28" s="56"/>
      <c r="H28" s="51"/>
      <c r="I28" s="51"/>
      <c r="J28" s="411"/>
      <c r="K28" s="411"/>
      <c r="L28" s="411"/>
      <c r="M28" s="411"/>
      <c r="N28" s="602"/>
    </row>
    <row r="29" spans="1:14" ht="13" thickBot="1">
      <c r="A29" s="187"/>
      <c r="C29" s="59" t="s">
        <v>54</v>
      </c>
      <c r="D29" s="55"/>
      <c r="F29" s="56" t="s">
        <v>55</v>
      </c>
      <c r="G29" s="57"/>
      <c r="H29" s="43"/>
      <c r="I29" s="43"/>
      <c r="J29" s="412" t="s">
        <v>56</v>
      </c>
      <c r="K29" s="412"/>
      <c r="L29" s="412"/>
      <c r="M29" s="412"/>
      <c r="N29" s="602"/>
    </row>
    <row r="30" spans="1:14">
      <c r="A30" s="187"/>
      <c r="H30" s="43"/>
      <c r="I30" s="43"/>
      <c r="J30" s="60"/>
      <c r="K30" s="60"/>
      <c r="L30" s="60"/>
      <c r="M30" s="60"/>
      <c r="N30" s="602"/>
    </row>
    <row r="31" spans="1:14">
      <c r="A31" s="187"/>
      <c r="C31" s="56"/>
      <c r="D31" s="44"/>
      <c r="F31" s="56"/>
      <c r="G31" s="56"/>
      <c r="H31" s="43"/>
      <c r="I31" s="43"/>
      <c r="J31" s="60"/>
      <c r="K31" s="60"/>
      <c r="L31" s="60"/>
      <c r="M31" s="60"/>
      <c r="N31" s="602"/>
    </row>
    <row r="32" spans="1:14" ht="12.75" customHeight="1">
      <c r="A32" s="413" t="s">
        <v>57</v>
      </c>
      <c r="B32" s="414"/>
      <c r="C32" s="414"/>
      <c r="D32" s="414"/>
      <c r="E32" s="414"/>
      <c r="F32" s="414"/>
      <c r="G32" s="414"/>
      <c r="H32" s="414"/>
      <c r="I32" s="51"/>
      <c r="J32" s="417"/>
      <c r="K32" s="417"/>
      <c r="L32" s="417"/>
      <c r="M32" s="417"/>
      <c r="N32" s="602"/>
    </row>
    <row r="33" spans="1:14" ht="12.75" customHeight="1">
      <c r="A33" s="413"/>
      <c r="B33" s="414"/>
      <c r="C33" s="414"/>
      <c r="D33" s="414"/>
      <c r="E33" s="414"/>
      <c r="F33" s="414"/>
      <c r="G33" s="414"/>
      <c r="H33" s="414"/>
      <c r="I33" s="61"/>
      <c r="J33" s="418" t="s">
        <v>58</v>
      </c>
      <c r="K33" s="418"/>
      <c r="L33" s="418"/>
      <c r="M33" s="418"/>
      <c r="N33" s="602"/>
    </row>
    <row r="34" spans="1:14">
      <c r="A34" s="415"/>
      <c r="B34" s="416"/>
      <c r="C34" s="416"/>
      <c r="D34" s="416"/>
      <c r="E34" s="416"/>
      <c r="F34" s="416"/>
      <c r="G34" s="416"/>
      <c r="H34" s="416"/>
      <c r="I34" s="63"/>
      <c r="J34" s="419"/>
      <c r="K34" s="419"/>
      <c r="L34" s="419"/>
      <c r="M34" s="419"/>
      <c r="N34" s="602"/>
    </row>
    <row r="35" spans="1:14" ht="14">
      <c r="A35" s="420" t="s">
        <v>59</v>
      </c>
      <c r="B35" s="618"/>
      <c r="C35" s="421"/>
      <c r="D35" s="421"/>
      <c r="E35" s="421"/>
      <c r="F35" s="421"/>
      <c r="G35" s="421"/>
      <c r="H35" s="421"/>
      <c r="I35" s="421"/>
      <c r="J35" s="421"/>
      <c r="K35" s="421"/>
      <c r="L35" s="421"/>
      <c r="M35" s="422"/>
      <c r="N35" s="602"/>
    </row>
    <row r="36" spans="1:14" ht="24" customHeight="1">
      <c r="A36" s="423" t="s">
        <v>60</v>
      </c>
      <c r="B36" s="424"/>
      <c r="C36" s="424"/>
      <c r="D36" s="424"/>
      <c r="E36" s="424"/>
      <c r="F36" s="424"/>
      <c r="G36" s="424"/>
      <c r="H36" s="424"/>
      <c r="I36" s="424"/>
      <c r="J36" s="424"/>
      <c r="K36" s="424"/>
      <c r="L36" s="424"/>
      <c r="M36" s="424"/>
      <c r="N36" s="602"/>
    </row>
    <row r="37" spans="1:14" ht="19.5" customHeight="1">
      <c r="A37" s="425"/>
      <c r="B37" s="426"/>
      <c r="C37" s="426"/>
      <c r="D37" s="426"/>
      <c r="E37" s="426"/>
      <c r="F37" s="426"/>
      <c r="G37" s="426"/>
      <c r="H37" s="426"/>
      <c r="I37" s="426"/>
      <c r="J37" s="426"/>
      <c r="K37" s="426"/>
      <c r="L37" s="426"/>
      <c r="M37" s="426"/>
      <c r="N37" s="602"/>
    </row>
    <row r="38" spans="1:14" ht="18.75" customHeight="1">
      <c r="A38" s="427"/>
      <c r="B38" s="428"/>
      <c r="C38" s="428"/>
      <c r="D38" s="428"/>
      <c r="E38" s="428"/>
      <c r="F38" s="428"/>
      <c r="G38" s="428"/>
      <c r="H38" s="428"/>
      <c r="I38" s="428"/>
      <c r="J38" s="428"/>
      <c r="K38" s="428"/>
      <c r="L38" s="428"/>
      <c r="M38" s="428"/>
      <c r="N38" s="602"/>
    </row>
    <row r="39" spans="1:14">
      <c r="A39" s="64"/>
      <c r="B39" s="141"/>
      <c r="C39" s="34"/>
      <c r="D39" s="34"/>
      <c r="E39" s="34"/>
      <c r="F39" s="34"/>
      <c r="G39" s="34"/>
      <c r="H39" s="34"/>
      <c r="I39" s="34"/>
      <c r="J39" s="34"/>
      <c r="K39" s="34"/>
      <c r="L39" s="34"/>
      <c r="M39" s="34"/>
      <c r="N39" s="602"/>
    </row>
    <row r="40" spans="1:14" ht="18">
      <c r="A40" s="509" t="s">
        <v>206</v>
      </c>
      <c r="B40" s="510"/>
      <c r="C40" s="510"/>
      <c r="D40" s="510"/>
      <c r="E40" s="511"/>
      <c r="F40" s="511"/>
      <c r="G40" s="511"/>
      <c r="H40" s="511"/>
      <c r="I40" s="511"/>
      <c r="J40" s="511"/>
      <c r="K40" s="511"/>
      <c r="L40" s="511"/>
      <c r="M40" s="511"/>
      <c r="N40" s="602"/>
    </row>
    <row r="41" spans="1:14" ht="21.75" customHeight="1">
      <c r="A41" s="628" t="s">
        <v>65</v>
      </c>
      <c r="B41" s="629"/>
      <c r="C41" s="629"/>
      <c r="D41" s="629"/>
      <c r="E41" s="629"/>
      <c r="F41" s="630"/>
      <c r="G41" s="631" t="s">
        <v>210</v>
      </c>
      <c r="H41" s="629"/>
      <c r="I41" s="629"/>
      <c r="J41" s="629"/>
      <c r="K41" s="629"/>
      <c r="L41" s="629"/>
      <c r="M41" s="629"/>
      <c r="N41" s="602"/>
    </row>
    <row r="42" spans="1:14" ht="34.5">
      <c r="A42" s="65" t="str">
        <f>+'DATOS MAESTROS'!$B$8</f>
        <v>N/A</v>
      </c>
      <c r="B42" s="65" t="str">
        <f>+'DATOS MAESTROS'!$B$9</f>
        <v>N/A</v>
      </c>
      <c r="C42" s="65" t="str">
        <f>+'DATOS MAESTROS'!$B$10</f>
        <v>N/A</v>
      </c>
      <c r="D42" s="65">
        <f>+'DATOS MAESTROS'!$B$11</f>
        <v>46253</v>
      </c>
      <c r="E42" s="65">
        <f>+'DATOS MAESTROS'!$B$12</f>
        <v>45889</v>
      </c>
      <c r="F42" s="66" t="s">
        <v>67</v>
      </c>
      <c r="G42" s="625" t="s">
        <v>211</v>
      </c>
      <c r="H42" s="626"/>
      <c r="I42" s="626"/>
      <c r="J42" s="627"/>
      <c r="K42" s="253" t="s">
        <v>212</v>
      </c>
      <c r="L42" s="250" t="s">
        <v>213</v>
      </c>
      <c r="M42" s="254" t="s">
        <v>214</v>
      </c>
      <c r="N42" s="602"/>
    </row>
    <row r="43" spans="1:14" ht="34.5" customHeight="1" thickBot="1">
      <c r="A43" s="130"/>
      <c r="B43" s="324"/>
      <c r="C43" s="131"/>
      <c r="D43" s="131"/>
      <c r="E43" s="70"/>
      <c r="F43" s="132">
        <f>SUM(A43:E43)</f>
        <v>0</v>
      </c>
      <c r="G43" s="611" t="s">
        <v>215</v>
      </c>
      <c r="H43" s="612"/>
      <c r="I43" s="612"/>
      <c r="J43" s="613"/>
      <c r="K43" s="255" t="s">
        <v>216</v>
      </c>
      <c r="L43" s="256">
        <v>7.01</v>
      </c>
      <c r="M43" s="13">
        <f>+L43*F43</f>
        <v>0</v>
      </c>
      <c r="N43" s="602"/>
    </row>
    <row r="44" spans="1:14" ht="12.75" customHeight="1">
      <c r="A44" s="614" t="s">
        <v>217</v>
      </c>
      <c r="B44" s="615"/>
      <c r="C44" s="616"/>
      <c r="D44" s="616"/>
      <c r="E44" s="616"/>
      <c r="F44" s="616"/>
      <c r="G44" s="616"/>
      <c r="H44" s="616"/>
      <c r="I44" s="617"/>
      <c r="J44" s="608" t="s">
        <v>218</v>
      </c>
      <c r="K44" s="609"/>
      <c r="L44" s="610"/>
      <c r="M44" s="14">
        <f>+M43</f>
        <v>0</v>
      </c>
      <c r="N44" s="602"/>
    </row>
    <row r="45" spans="1:14" ht="12.75" customHeight="1">
      <c r="A45" s="622" t="s">
        <v>180</v>
      </c>
      <c r="B45" s="623"/>
      <c r="C45" s="623"/>
      <c r="D45" s="623"/>
      <c r="E45" s="623"/>
      <c r="F45" s="623"/>
      <c r="G45" s="623"/>
      <c r="H45" s="623"/>
      <c r="I45" s="624"/>
      <c r="J45" s="632" t="s">
        <v>219</v>
      </c>
      <c r="K45" s="633"/>
      <c r="L45" s="634"/>
      <c r="M45" s="15">
        <f>+M44*0.15</f>
        <v>0</v>
      </c>
      <c r="N45" s="602"/>
    </row>
    <row r="46" spans="1:14" ht="12.75" customHeight="1">
      <c r="A46" s="638" t="s">
        <v>220</v>
      </c>
      <c r="B46" s="639"/>
      <c r="C46" s="639"/>
      <c r="D46" s="639"/>
      <c r="E46" s="639"/>
      <c r="F46" s="639"/>
      <c r="G46" s="639"/>
      <c r="H46" s="639"/>
      <c r="I46" s="640"/>
      <c r="J46" s="632" t="s">
        <v>188</v>
      </c>
      <c r="K46" s="633"/>
      <c r="L46" s="634"/>
      <c r="M46" s="16">
        <f>+M44*0.16</f>
        <v>0</v>
      </c>
      <c r="N46" s="602"/>
    </row>
    <row r="47" spans="1:14" ht="13.5" customHeight="1" thickBot="1">
      <c r="A47" s="133"/>
      <c r="B47" s="134"/>
      <c r="C47" s="134"/>
      <c r="D47" s="134"/>
      <c r="E47" s="134"/>
      <c r="F47" s="134"/>
      <c r="G47" s="134"/>
      <c r="H47" s="134"/>
      <c r="I47" s="134"/>
      <c r="J47" s="604" t="s">
        <v>221</v>
      </c>
      <c r="K47" s="605"/>
      <c r="L47" s="606"/>
      <c r="M47" s="17">
        <f>SUM(M44:M46)</f>
        <v>0</v>
      </c>
      <c r="N47" s="602"/>
    </row>
    <row r="48" spans="1:14">
      <c r="A48" s="619"/>
      <c r="B48" s="620"/>
      <c r="C48" s="621"/>
      <c r="D48" s="621"/>
      <c r="E48" s="621"/>
      <c r="F48" s="621"/>
      <c r="G48" s="621"/>
      <c r="H48" s="621"/>
      <c r="I48" s="621"/>
      <c r="J48" s="621"/>
      <c r="K48" s="621"/>
      <c r="L48" s="621"/>
      <c r="M48" s="621"/>
      <c r="N48" s="602"/>
    </row>
    <row r="49" spans="1:14" ht="12.75" customHeight="1">
      <c r="A49" s="607" t="s">
        <v>222</v>
      </c>
      <c r="B49" s="607"/>
      <c r="C49" s="607"/>
      <c r="D49" s="607"/>
      <c r="E49" s="607"/>
      <c r="F49" s="607"/>
      <c r="G49" s="607"/>
      <c r="H49" s="607"/>
      <c r="I49" s="607"/>
      <c r="J49" s="607"/>
      <c r="K49" s="607"/>
      <c r="L49" s="607"/>
      <c r="M49" s="607"/>
      <c r="N49" s="602"/>
    </row>
    <row r="50" spans="1:14" ht="12.75" customHeight="1">
      <c r="A50" s="597"/>
      <c r="B50" s="598"/>
      <c r="C50" s="598"/>
      <c r="D50" s="598"/>
      <c r="E50" s="598"/>
      <c r="F50" s="598"/>
      <c r="G50" s="598"/>
      <c r="H50" s="598"/>
      <c r="I50" s="598"/>
      <c r="J50" s="598"/>
      <c r="K50" s="598"/>
      <c r="L50" s="598"/>
      <c r="M50" s="598"/>
      <c r="N50" s="602"/>
    </row>
    <row r="51" spans="1:14" ht="12.75" customHeight="1">
      <c r="A51" s="599"/>
      <c r="B51" s="600"/>
      <c r="C51" s="600"/>
      <c r="D51" s="600"/>
      <c r="E51" s="600"/>
      <c r="F51" s="600"/>
      <c r="G51" s="600"/>
      <c r="H51" s="600"/>
      <c r="I51" s="600"/>
      <c r="J51" s="600"/>
      <c r="K51" s="600"/>
      <c r="L51" s="600"/>
      <c r="M51" s="600"/>
      <c r="N51" s="602"/>
    </row>
    <row r="52" spans="1:14" ht="12.75" customHeight="1">
      <c r="A52" s="599"/>
      <c r="B52" s="600"/>
      <c r="C52" s="600"/>
      <c r="D52" s="600"/>
      <c r="E52" s="600"/>
      <c r="F52" s="600"/>
      <c r="G52" s="600"/>
      <c r="H52" s="600"/>
      <c r="I52" s="600"/>
      <c r="J52" s="600"/>
      <c r="K52" s="600"/>
      <c r="L52" s="600"/>
      <c r="M52" s="600"/>
      <c r="N52" s="602"/>
    </row>
    <row r="53" spans="1:14" ht="12.75" customHeight="1">
      <c r="A53" s="310"/>
      <c r="B53" s="311"/>
      <c r="C53" s="311"/>
      <c r="D53" s="311"/>
      <c r="E53" s="311"/>
      <c r="F53" s="311"/>
      <c r="G53" s="311"/>
      <c r="H53" s="311"/>
      <c r="I53" s="311"/>
      <c r="J53" s="311"/>
      <c r="K53" s="311"/>
      <c r="L53" s="311"/>
      <c r="M53" s="311"/>
      <c r="N53" s="602"/>
    </row>
    <row r="54" spans="1:14" ht="13.5" thickBot="1">
      <c r="A54" s="594"/>
      <c r="B54" s="595"/>
      <c r="C54" s="595"/>
      <c r="D54" s="595"/>
      <c r="E54" s="595"/>
      <c r="F54" s="595"/>
      <c r="G54" s="595"/>
      <c r="H54" s="595"/>
      <c r="I54" s="595"/>
      <c r="J54" s="595"/>
      <c r="K54" s="595"/>
      <c r="L54" s="595"/>
      <c r="M54" s="595"/>
      <c r="N54" s="602"/>
    </row>
    <row r="55" spans="1:14" s="30" customFormat="1" ht="32.25" customHeight="1">
      <c r="A55" s="380" t="s">
        <v>223</v>
      </c>
      <c r="B55" s="381"/>
      <c r="C55" s="381"/>
      <c r="D55" s="381"/>
      <c r="E55" s="381"/>
      <c r="F55" s="381"/>
      <c r="G55" s="381"/>
      <c r="H55" s="381"/>
      <c r="I55" s="381"/>
      <c r="J55" s="381"/>
      <c r="K55" s="381"/>
      <c r="L55" s="381"/>
      <c r="M55" s="381"/>
      <c r="N55" s="602"/>
    </row>
    <row r="56" spans="1:14" s="30" customFormat="1" ht="18.5" thickBot="1">
      <c r="A56" s="369" t="s">
        <v>205</v>
      </c>
      <c r="B56" s="370"/>
      <c r="C56" s="370"/>
      <c r="D56" s="370"/>
      <c r="E56" s="370"/>
      <c r="F56" s="370"/>
      <c r="G56" s="370"/>
      <c r="H56" s="370"/>
      <c r="I56" s="370"/>
      <c r="J56" s="370"/>
      <c r="K56" s="370"/>
      <c r="L56" s="370"/>
      <c r="M56" s="370"/>
      <c r="N56" s="603"/>
    </row>
  </sheetData>
  <sheetProtection algorithmName="SHA-512" hashValue="FL+K1XEPFdjNJAE7+ie426rsxSBJuGmcO+YVcEpnMSiDGtoWC+CpAyN68062EQQrPCA57oSFOHMmowIbEfrgtw==" saltValue="9UegRPogvo4CoUTNqb43wA==" spinCount="100000" sheet="1" objects="1" scenarios="1"/>
  <mergeCells count="61">
    <mergeCell ref="A54:M54"/>
    <mergeCell ref="F3:J3"/>
    <mergeCell ref="F4:J4"/>
    <mergeCell ref="J12:K12"/>
    <mergeCell ref="J33:M34"/>
    <mergeCell ref="A32:H34"/>
    <mergeCell ref="J46:L46"/>
    <mergeCell ref="C20:G20"/>
    <mergeCell ref="A21:M21"/>
    <mergeCell ref="A22:M22"/>
    <mergeCell ref="H24:H25"/>
    <mergeCell ref="I24:M25"/>
    <mergeCell ref="A46:I46"/>
    <mergeCell ref="C26:D26"/>
    <mergeCell ref="I26:M26"/>
    <mergeCell ref="E15:I15"/>
    <mergeCell ref="A55:M55"/>
    <mergeCell ref="A56:M56"/>
    <mergeCell ref="J28:M28"/>
    <mergeCell ref="J29:M29"/>
    <mergeCell ref="J32:M32"/>
    <mergeCell ref="G43:J43"/>
    <mergeCell ref="A44:I44"/>
    <mergeCell ref="A35:M35"/>
    <mergeCell ref="A36:M38"/>
    <mergeCell ref="A48:M48"/>
    <mergeCell ref="A45:I45"/>
    <mergeCell ref="G42:J42"/>
    <mergeCell ref="A40:M40"/>
    <mergeCell ref="A41:F41"/>
    <mergeCell ref="G41:M41"/>
    <mergeCell ref="J45:L45"/>
    <mergeCell ref="K15:M15"/>
    <mergeCell ref="A17:M17"/>
    <mergeCell ref="C18:G18"/>
    <mergeCell ref="I18:M18"/>
    <mergeCell ref="E8:I8"/>
    <mergeCell ref="L8:M8"/>
    <mergeCell ref="E9:I9"/>
    <mergeCell ref="E12:I12"/>
    <mergeCell ref="E13:I13"/>
    <mergeCell ref="K13:M13"/>
    <mergeCell ref="E10:I10"/>
    <mergeCell ref="E11:I11"/>
    <mergeCell ref="K11:M11"/>
    <mergeCell ref="K19:M19"/>
    <mergeCell ref="A50:M50"/>
    <mergeCell ref="A51:M51"/>
    <mergeCell ref="A52:M52"/>
    <mergeCell ref="L2:N3"/>
    <mergeCell ref="A5:N5"/>
    <mergeCell ref="I6:J6"/>
    <mergeCell ref="K6:M6"/>
    <mergeCell ref="N6:N56"/>
    <mergeCell ref="J47:L47"/>
    <mergeCell ref="A49:M49"/>
    <mergeCell ref="J44:L44"/>
    <mergeCell ref="L9:M10"/>
    <mergeCell ref="E14:I14"/>
    <mergeCell ref="K14:M14"/>
    <mergeCell ref="A7:M7"/>
  </mergeCells>
  <printOptions horizontalCentered="1"/>
  <pageMargins left="0.39370078740157483" right="0.39370078740157483" top="0.39370078740157483" bottom="0.39370078740157483" header="0" footer="0"/>
  <pageSetup scale="70" fitToHeight="5"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0033"/>
  </sheetPr>
  <dimension ref="A1:N56"/>
  <sheetViews>
    <sheetView showGridLines="0" zoomScaleNormal="100" workbookViewId="0"/>
  </sheetViews>
  <sheetFormatPr baseColWidth="10" defaultColWidth="11.453125" defaultRowHeight="12.5"/>
  <cols>
    <col min="1" max="2" width="10.81640625" style="33" customWidth="1"/>
    <col min="3" max="3" width="9.81640625" style="33" customWidth="1"/>
    <col min="4" max="4" width="10" style="33" customWidth="1"/>
    <col min="5" max="5" width="10.1796875" style="33" customWidth="1"/>
    <col min="6" max="6" width="9.7265625" style="33" customWidth="1"/>
    <col min="7" max="9" width="11.453125" style="33"/>
    <col min="10" max="10" width="19" style="33" bestFit="1" customWidth="1"/>
    <col min="11" max="11" width="8.7265625" style="33" customWidth="1"/>
    <col min="12" max="12" width="12.453125" style="33" customWidth="1"/>
    <col min="13" max="13" width="10.7265625" style="33" customWidth="1"/>
    <col min="14" max="14" width="5" style="33" customWidth="1"/>
    <col min="15" max="15" width="11.453125" style="33" customWidth="1"/>
    <col min="16" max="16384" width="11.453125" style="33"/>
  </cols>
  <sheetData>
    <row r="1" spans="1:14" ht="49.5" customHeight="1">
      <c r="A1" s="32"/>
      <c r="B1" s="32"/>
      <c r="C1" s="32"/>
      <c r="D1" s="32"/>
      <c r="E1" s="29"/>
      <c r="F1" s="29"/>
      <c r="G1" s="29"/>
      <c r="H1" s="29"/>
      <c r="I1" s="29"/>
      <c r="J1" s="29"/>
      <c r="K1" s="29"/>
      <c r="L1" s="29"/>
      <c r="M1" s="29"/>
      <c r="N1" s="29"/>
    </row>
    <row r="2" spans="1:14" ht="15" customHeight="1">
      <c r="A2" s="30"/>
      <c r="B2" s="30"/>
      <c r="C2" s="30"/>
      <c r="D2" s="30"/>
      <c r="E2" s="30"/>
      <c r="F2" s="34"/>
      <c r="G2" s="35"/>
      <c r="H2" s="35"/>
      <c r="I2" s="35"/>
      <c r="J2" s="35"/>
      <c r="K2" s="35"/>
      <c r="L2" s="454"/>
      <c r="M2" s="454"/>
      <c r="N2" s="454"/>
    </row>
    <row r="3" spans="1:14" ht="15" customHeight="1">
      <c r="A3" s="30"/>
      <c r="B3" s="30"/>
      <c r="C3" s="30"/>
      <c r="D3" s="30"/>
      <c r="E3" s="36"/>
      <c r="F3" s="456" t="s">
        <v>224</v>
      </c>
      <c r="G3" s="456"/>
      <c r="H3" s="456"/>
      <c r="I3" s="456"/>
      <c r="J3" s="456"/>
      <c r="K3" s="247"/>
      <c r="L3" s="454"/>
      <c r="M3" s="454"/>
      <c r="N3" s="454"/>
    </row>
    <row r="4" spans="1:14" ht="30" customHeight="1" thickBot="1">
      <c r="A4" s="30"/>
      <c r="B4" s="30"/>
      <c r="C4" s="30"/>
      <c r="D4" s="30"/>
      <c r="E4" s="30"/>
      <c r="F4" s="635" t="s">
        <v>16</v>
      </c>
      <c r="G4" s="635"/>
      <c r="H4" s="635"/>
      <c r="I4" s="635"/>
      <c r="J4" s="635"/>
      <c r="K4" s="248"/>
      <c r="L4" s="34"/>
      <c r="M4" s="37"/>
      <c r="N4" s="30"/>
    </row>
    <row r="5" spans="1:14" ht="36.75" customHeight="1" thickBot="1">
      <c r="A5" s="458" t="str">
        <f>'Food &amp; Bev.'!A5</f>
        <v xml:space="preserve">No outside food or drinks is allowed for own or third party consumption during the mounting phase, event and dismounting phase. </v>
      </c>
      <c r="B5" s="459"/>
      <c r="C5" s="459"/>
      <c r="D5" s="459"/>
      <c r="E5" s="459"/>
      <c r="F5" s="459"/>
      <c r="G5" s="459"/>
      <c r="H5" s="459"/>
      <c r="I5" s="459"/>
      <c r="J5" s="459"/>
      <c r="K5" s="459"/>
      <c r="L5" s="459"/>
      <c r="M5" s="459"/>
      <c r="N5" s="460"/>
    </row>
    <row r="6" spans="1:14" ht="12.75" customHeight="1">
      <c r="A6" s="180" t="s">
        <v>18</v>
      </c>
      <c r="B6" s="83"/>
      <c r="C6" s="39" t="str">
        <f>+'DATOS MAESTROS'!$B$3</f>
        <v>IBTM 2026</v>
      </c>
      <c r="D6" s="40"/>
      <c r="E6" s="40"/>
      <c r="F6" s="40"/>
      <c r="G6" s="40"/>
      <c r="H6" s="41"/>
      <c r="I6" s="461" t="s">
        <v>19</v>
      </c>
      <c r="J6" s="462"/>
      <c r="K6" s="463" t="str">
        <f>+'DATOS MAESTROS'!$B$4</f>
        <v>August 19 - 20, 2026</v>
      </c>
      <c r="L6" s="464"/>
      <c r="M6" s="464"/>
      <c r="N6" s="641" t="s">
        <v>225</v>
      </c>
    </row>
    <row r="7" spans="1:14" ht="14.5" thickBot="1">
      <c r="A7" s="469" t="str">
        <f>'Food &amp; Bev.'!A7</f>
        <v>GENERAL CUSTOMER INFORMATION</v>
      </c>
      <c r="B7" s="470"/>
      <c r="C7" s="470"/>
      <c r="D7" s="470"/>
      <c r="E7" s="470"/>
      <c r="F7" s="470"/>
      <c r="G7" s="470"/>
      <c r="H7" s="470"/>
      <c r="I7" s="470"/>
      <c r="J7" s="470"/>
      <c r="K7" s="470"/>
      <c r="L7" s="470"/>
      <c r="M7" s="670"/>
      <c r="N7" s="642"/>
    </row>
    <row r="8" spans="1:14" ht="13" thickBot="1">
      <c r="A8" s="181" t="s">
        <v>22</v>
      </c>
      <c r="B8" s="312"/>
      <c r="C8" s="42"/>
      <c r="D8" s="42"/>
      <c r="E8" s="471"/>
      <c r="F8" s="471"/>
      <c r="G8" s="471"/>
      <c r="H8" s="471"/>
      <c r="I8" s="471"/>
      <c r="J8" s="43"/>
      <c r="K8" s="43"/>
      <c r="L8" s="472" t="s">
        <v>226</v>
      </c>
      <c r="M8" s="473"/>
      <c r="N8" s="642"/>
    </row>
    <row r="9" spans="1:14">
      <c r="A9" s="182" t="s">
        <v>24</v>
      </c>
      <c r="B9" s="51"/>
      <c r="C9" s="44"/>
      <c r="D9" s="44"/>
      <c r="E9" s="431"/>
      <c r="F9" s="431"/>
      <c r="G9" s="431"/>
      <c r="H9" s="431"/>
      <c r="I9" s="431"/>
      <c r="J9" s="43"/>
      <c r="K9" s="43"/>
      <c r="L9" s="474"/>
      <c r="M9" s="475"/>
      <c r="N9" s="642"/>
    </row>
    <row r="10" spans="1:14" ht="13" thickBot="1">
      <c r="A10" s="182" t="s">
        <v>25</v>
      </c>
      <c r="B10" s="51"/>
      <c r="C10" s="44"/>
      <c r="D10" s="44"/>
      <c r="E10" s="431"/>
      <c r="F10" s="431"/>
      <c r="G10" s="431"/>
      <c r="H10" s="431"/>
      <c r="I10" s="431"/>
      <c r="J10" s="43"/>
      <c r="K10" s="43"/>
      <c r="L10" s="476"/>
      <c r="M10" s="477"/>
      <c r="N10" s="642"/>
    </row>
    <row r="11" spans="1:14">
      <c r="A11" s="182" t="s">
        <v>26</v>
      </c>
      <c r="B11" s="51"/>
      <c r="C11" s="44"/>
      <c r="D11" s="44"/>
      <c r="E11" s="431"/>
      <c r="F11" s="431"/>
      <c r="G11" s="431"/>
      <c r="H11" s="431"/>
      <c r="I11" s="431"/>
      <c r="J11" s="51" t="s">
        <v>208</v>
      </c>
      <c r="K11" s="450"/>
      <c r="L11" s="450"/>
      <c r="M11" s="450"/>
      <c r="N11" s="642"/>
    </row>
    <row r="12" spans="1:14">
      <c r="A12" s="182" t="s">
        <v>28</v>
      </c>
      <c r="B12" s="51"/>
      <c r="C12" s="44"/>
      <c r="D12" s="44"/>
      <c r="E12" s="431"/>
      <c r="F12" s="431"/>
      <c r="G12" s="431"/>
      <c r="H12" s="431"/>
      <c r="I12" s="431"/>
      <c r="J12" s="579" t="s">
        <v>29</v>
      </c>
      <c r="K12" s="579"/>
      <c r="L12" s="241"/>
      <c r="M12" s="241"/>
      <c r="N12" s="642"/>
    </row>
    <row r="13" spans="1:14">
      <c r="A13" s="182" t="s">
        <v>30</v>
      </c>
      <c r="B13" s="51"/>
      <c r="C13" s="44"/>
      <c r="D13" s="44"/>
      <c r="E13" s="431"/>
      <c r="F13" s="431"/>
      <c r="G13" s="431"/>
      <c r="H13" s="431"/>
      <c r="I13" s="431"/>
      <c r="J13" s="45" t="s">
        <v>31</v>
      </c>
      <c r="K13" s="450"/>
      <c r="L13" s="450"/>
      <c r="M13" s="450"/>
      <c r="N13" s="642"/>
    </row>
    <row r="14" spans="1:14">
      <c r="A14" s="182" t="s">
        <v>32</v>
      </c>
      <c r="B14" s="51"/>
      <c r="C14" s="44"/>
      <c r="D14" s="44"/>
      <c r="E14" s="431"/>
      <c r="F14" s="431"/>
      <c r="G14" s="431"/>
      <c r="H14" s="431"/>
      <c r="I14" s="431"/>
      <c r="J14" s="45" t="s">
        <v>33</v>
      </c>
      <c r="K14" s="450"/>
      <c r="L14" s="450"/>
      <c r="M14" s="450"/>
      <c r="N14" s="642"/>
    </row>
    <row r="15" spans="1:14">
      <c r="A15" s="183" t="s">
        <v>34</v>
      </c>
      <c r="B15" s="313"/>
      <c r="C15" s="46"/>
      <c r="D15" s="46"/>
      <c r="E15" s="491"/>
      <c r="F15" s="491"/>
      <c r="G15" s="491"/>
      <c r="H15" s="491"/>
      <c r="I15" s="491"/>
      <c r="J15" s="47"/>
      <c r="K15" s="417"/>
      <c r="L15" s="417"/>
      <c r="M15" s="417"/>
      <c r="N15" s="642"/>
    </row>
    <row r="16" spans="1:14">
      <c r="A16" s="184"/>
      <c r="B16" s="44"/>
      <c r="C16" s="44"/>
      <c r="D16" s="44"/>
      <c r="E16" s="43"/>
      <c r="F16" s="43"/>
      <c r="G16" s="43"/>
      <c r="H16" s="43"/>
      <c r="I16" s="43"/>
      <c r="J16" s="44"/>
      <c r="K16" s="44"/>
      <c r="L16" s="44"/>
      <c r="M16" s="43"/>
      <c r="N16" s="642"/>
    </row>
    <row r="17" spans="1:14" ht="15" customHeight="1">
      <c r="A17" s="435" t="s">
        <v>35</v>
      </c>
      <c r="B17" s="436"/>
      <c r="C17" s="436"/>
      <c r="D17" s="436"/>
      <c r="E17" s="436"/>
      <c r="F17" s="436"/>
      <c r="G17" s="436"/>
      <c r="H17" s="436"/>
      <c r="I17" s="436"/>
      <c r="J17" s="436"/>
      <c r="K17" s="436"/>
      <c r="L17" s="436"/>
      <c r="M17" s="436"/>
      <c r="N17" s="642"/>
    </row>
    <row r="18" spans="1:14" ht="12.75" customHeight="1">
      <c r="A18" s="185" t="s">
        <v>36</v>
      </c>
      <c r="B18" s="52"/>
      <c r="C18" s="371" t="s">
        <v>37</v>
      </c>
      <c r="D18" s="371"/>
      <c r="E18" s="371"/>
      <c r="F18" s="371"/>
      <c r="G18" s="371"/>
      <c r="H18" s="371"/>
      <c r="I18" s="74" t="s">
        <v>38</v>
      </c>
      <c r="J18" s="372" t="s">
        <v>39</v>
      </c>
      <c r="K18" s="372"/>
      <c r="L18" s="372"/>
      <c r="M18" s="492"/>
      <c r="N18" s="642"/>
    </row>
    <row r="19" spans="1:14">
      <c r="A19" s="242" t="s">
        <v>40</v>
      </c>
      <c r="B19" s="322"/>
      <c r="C19" s="43" t="s">
        <v>41</v>
      </c>
      <c r="D19" s="43"/>
      <c r="E19" s="48"/>
      <c r="F19" s="43"/>
      <c r="G19" s="49"/>
      <c r="H19" s="275"/>
      <c r="I19" s="493" t="s">
        <v>42</v>
      </c>
      <c r="J19" s="493"/>
      <c r="K19" s="489">
        <f>+'DATOS MAESTROS'!B6</f>
        <v>46246</v>
      </c>
      <c r="L19" s="489"/>
      <c r="N19" s="642"/>
    </row>
    <row r="20" spans="1:14">
      <c r="A20" s="185" t="s">
        <v>43</v>
      </c>
      <c r="B20" s="52"/>
      <c r="C20" s="443" t="s">
        <v>44</v>
      </c>
      <c r="D20" s="443"/>
      <c r="E20" s="444"/>
      <c r="F20" s="444"/>
      <c r="G20" s="444"/>
      <c r="H20" s="43"/>
      <c r="I20" s="43"/>
      <c r="J20" s="43"/>
      <c r="K20" s="50"/>
      <c r="L20" s="50"/>
      <c r="M20" s="43"/>
      <c r="N20" s="642"/>
    </row>
    <row r="21" spans="1:14" ht="14">
      <c r="A21" s="435" t="s">
        <v>45</v>
      </c>
      <c r="B21" s="436"/>
      <c r="C21" s="436"/>
      <c r="D21" s="436"/>
      <c r="E21" s="436"/>
      <c r="F21" s="436"/>
      <c r="G21" s="436"/>
      <c r="H21" s="436"/>
      <c r="I21" s="436"/>
      <c r="J21" s="436"/>
      <c r="K21" s="436"/>
      <c r="L21" s="436"/>
      <c r="M21" s="436"/>
      <c r="N21" s="642"/>
    </row>
    <row r="22" spans="1:14" ht="14">
      <c r="A22" s="435" t="s">
        <v>46</v>
      </c>
      <c r="B22" s="436"/>
      <c r="C22" s="436"/>
      <c r="D22" s="436"/>
      <c r="E22" s="436"/>
      <c r="F22" s="436"/>
      <c r="G22" s="436"/>
      <c r="H22" s="436"/>
      <c r="I22" s="436"/>
      <c r="J22" s="436"/>
      <c r="K22" s="436"/>
      <c r="L22" s="436"/>
      <c r="M22" s="436"/>
      <c r="N22" s="642"/>
    </row>
    <row r="23" spans="1:14" ht="13" thickBot="1">
      <c r="A23" s="185" t="s">
        <v>38</v>
      </c>
      <c r="B23" s="52"/>
      <c r="C23" s="43" t="s">
        <v>47</v>
      </c>
      <c r="D23" s="43"/>
      <c r="E23" s="43"/>
      <c r="F23" s="43"/>
      <c r="G23" s="43"/>
      <c r="H23" s="43"/>
      <c r="I23" s="51"/>
      <c r="J23" s="51"/>
      <c r="K23" s="43"/>
      <c r="L23" s="43"/>
      <c r="M23" s="43"/>
      <c r="N23" s="642"/>
    </row>
    <row r="24" spans="1:14" ht="12.75" customHeight="1">
      <c r="A24" s="186"/>
      <c r="B24" s="316"/>
      <c r="C24" s="52"/>
      <c r="D24" s="52"/>
      <c r="E24" s="53"/>
      <c r="F24" s="53"/>
      <c r="G24" s="44"/>
      <c r="H24" s="445" t="s">
        <v>48</v>
      </c>
      <c r="I24" s="446"/>
      <c r="J24" s="447"/>
      <c r="K24" s="447"/>
      <c r="L24" s="447"/>
      <c r="M24" s="447"/>
      <c r="N24" s="642"/>
    </row>
    <row r="25" spans="1:14" ht="13" thickBot="1">
      <c r="A25" s="184"/>
      <c r="B25" s="44"/>
      <c r="C25" s="44"/>
      <c r="D25" s="44"/>
      <c r="E25" s="43"/>
      <c r="F25" s="43"/>
      <c r="G25" s="43"/>
      <c r="H25" s="445"/>
      <c r="I25" s="448"/>
      <c r="J25" s="449"/>
      <c r="K25" s="449"/>
      <c r="L25" s="449"/>
      <c r="M25" s="449"/>
      <c r="N25" s="642"/>
    </row>
    <row r="26" spans="1:14" ht="12.75" customHeight="1">
      <c r="A26" s="184"/>
      <c r="B26" s="44"/>
      <c r="C26" s="433" t="s">
        <v>49</v>
      </c>
      <c r="D26" s="433"/>
      <c r="E26" s="43"/>
      <c r="F26" s="43"/>
      <c r="G26" s="43"/>
      <c r="H26" s="43"/>
      <c r="I26" s="434" t="s">
        <v>50</v>
      </c>
      <c r="J26" s="434"/>
      <c r="K26" s="434"/>
      <c r="L26" s="434"/>
      <c r="M26" s="434"/>
      <c r="N26" s="642"/>
    </row>
    <row r="27" spans="1:14" ht="12.75" customHeight="1" thickBot="1">
      <c r="A27" s="184"/>
      <c r="B27" s="44"/>
      <c r="C27" s="54" t="s">
        <v>51</v>
      </c>
      <c r="D27" s="55"/>
      <c r="F27" s="56" t="s">
        <v>227</v>
      </c>
      <c r="G27" s="57"/>
      <c r="H27" s="43"/>
      <c r="I27" s="58"/>
      <c r="J27" s="58"/>
      <c r="K27" s="58"/>
      <c r="L27" s="58"/>
      <c r="M27" s="58"/>
      <c r="N27" s="642"/>
    </row>
    <row r="28" spans="1:14">
      <c r="A28" s="187"/>
      <c r="C28" s="56" t="s">
        <v>53</v>
      </c>
      <c r="D28" s="55"/>
      <c r="F28" s="56"/>
      <c r="G28" s="56"/>
      <c r="H28" s="51"/>
      <c r="I28" s="51"/>
      <c r="J28" s="411"/>
      <c r="K28" s="411"/>
      <c r="L28" s="411"/>
      <c r="M28" s="411"/>
      <c r="N28" s="642"/>
    </row>
    <row r="29" spans="1:14" ht="13" thickBot="1">
      <c r="A29" s="187"/>
      <c r="C29" s="59" t="s">
        <v>54</v>
      </c>
      <c r="D29" s="55"/>
      <c r="F29" s="56" t="s">
        <v>55</v>
      </c>
      <c r="G29" s="57"/>
      <c r="H29" s="43"/>
      <c r="I29" s="43"/>
      <c r="J29" s="412" t="s">
        <v>56</v>
      </c>
      <c r="K29" s="412"/>
      <c r="L29" s="412"/>
      <c r="M29" s="412"/>
      <c r="N29" s="642"/>
    </row>
    <row r="30" spans="1:14">
      <c r="A30" s="187"/>
      <c r="H30" s="43"/>
      <c r="I30" s="43"/>
      <c r="J30" s="60"/>
      <c r="K30" s="60"/>
      <c r="L30" s="60"/>
      <c r="M30" s="60"/>
      <c r="N30" s="642"/>
    </row>
    <row r="31" spans="1:14">
      <c r="A31" s="187"/>
      <c r="C31" s="56"/>
      <c r="D31" s="44"/>
      <c r="F31" s="56"/>
      <c r="G31" s="56"/>
      <c r="H31" s="43"/>
      <c r="I31" s="43"/>
      <c r="J31" s="60"/>
      <c r="K31" s="60"/>
      <c r="L31" s="60"/>
      <c r="M31" s="60"/>
      <c r="N31" s="642"/>
    </row>
    <row r="32" spans="1:14" ht="12.75" customHeight="1">
      <c r="A32" s="672" t="s">
        <v>57</v>
      </c>
      <c r="B32" s="673"/>
      <c r="C32" s="673"/>
      <c r="D32" s="673"/>
      <c r="E32" s="673"/>
      <c r="F32" s="673"/>
      <c r="G32" s="673"/>
      <c r="H32" s="673"/>
      <c r="I32" s="51"/>
      <c r="J32" s="417"/>
      <c r="K32" s="417"/>
      <c r="L32" s="417"/>
      <c r="M32" s="417"/>
      <c r="N32" s="642"/>
    </row>
    <row r="33" spans="1:14" ht="12.75" customHeight="1">
      <c r="A33" s="672"/>
      <c r="B33" s="673"/>
      <c r="C33" s="673"/>
      <c r="D33" s="673"/>
      <c r="E33" s="673"/>
      <c r="F33" s="673"/>
      <c r="G33" s="673"/>
      <c r="H33" s="673"/>
      <c r="I33" s="61"/>
      <c r="J33" s="418" t="s">
        <v>58</v>
      </c>
      <c r="K33" s="418"/>
      <c r="L33" s="418"/>
      <c r="M33" s="580"/>
      <c r="N33" s="642"/>
    </row>
    <row r="34" spans="1:14">
      <c r="A34" s="674"/>
      <c r="B34" s="675"/>
      <c r="C34" s="675"/>
      <c r="D34" s="675"/>
      <c r="E34" s="675"/>
      <c r="F34" s="675"/>
      <c r="G34" s="675"/>
      <c r="H34" s="675"/>
      <c r="I34" s="63"/>
      <c r="J34" s="419"/>
      <c r="K34" s="419"/>
      <c r="L34" s="419"/>
      <c r="M34" s="581"/>
      <c r="N34" s="642"/>
    </row>
    <row r="35" spans="1:14" ht="14">
      <c r="A35" s="420" t="s">
        <v>59</v>
      </c>
      <c r="B35" s="618"/>
      <c r="C35" s="421"/>
      <c r="D35" s="421"/>
      <c r="E35" s="421"/>
      <c r="F35" s="421"/>
      <c r="G35" s="421"/>
      <c r="H35" s="421"/>
      <c r="I35" s="421"/>
      <c r="J35" s="421"/>
      <c r="K35" s="421"/>
      <c r="L35" s="421"/>
      <c r="M35" s="422"/>
      <c r="N35" s="642"/>
    </row>
    <row r="36" spans="1:14" ht="24" customHeight="1">
      <c r="A36" s="423" t="s">
        <v>60</v>
      </c>
      <c r="B36" s="424"/>
      <c r="C36" s="424"/>
      <c r="D36" s="424"/>
      <c r="E36" s="424"/>
      <c r="F36" s="424"/>
      <c r="G36" s="424"/>
      <c r="H36" s="424"/>
      <c r="I36" s="424"/>
      <c r="J36" s="424"/>
      <c r="K36" s="424"/>
      <c r="L36" s="424"/>
      <c r="M36" s="424"/>
      <c r="N36" s="642"/>
    </row>
    <row r="37" spans="1:14" ht="19.5" customHeight="1">
      <c r="A37" s="425"/>
      <c r="B37" s="426"/>
      <c r="C37" s="426"/>
      <c r="D37" s="426"/>
      <c r="E37" s="426"/>
      <c r="F37" s="426"/>
      <c r="G37" s="426"/>
      <c r="H37" s="426"/>
      <c r="I37" s="426"/>
      <c r="J37" s="426"/>
      <c r="K37" s="426"/>
      <c r="L37" s="426"/>
      <c r="M37" s="426"/>
      <c r="N37" s="642"/>
    </row>
    <row r="38" spans="1:14" ht="18.75" customHeight="1">
      <c r="A38" s="427"/>
      <c r="B38" s="428"/>
      <c r="C38" s="428"/>
      <c r="D38" s="428"/>
      <c r="E38" s="428"/>
      <c r="F38" s="428"/>
      <c r="G38" s="428"/>
      <c r="H38" s="428"/>
      <c r="I38" s="428"/>
      <c r="J38" s="428"/>
      <c r="K38" s="428"/>
      <c r="L38" s="428"/>
      <c r="M38" s="428"/>
      <c r="N38" s="642"/>
    </row>
    <row r="39" spans="1:14">
      <c r="A39" s="64"/>
      <c r="B39" s="141"/>
      <c r="C39" s="34"/>
      <c r="D39" s="34"/>
      <c r="E39" s="34"/>
      <c r="F39" s="34"/>
      <c r="G39" s="34"/>
      <c r="H39" s="34"/>
      <c r="I39" s="34"/>
      <c r="J39" s="34"/>
      <c r="K39" s="34"/>
      <c r="L39" s="34"/>
      <c r="M39" s="34"/>
      <c r="N39" s="642"/>
    </row>
    <row r="40" spans="1:14" ht="18">
      <c r="A40" s="509" t="s">
        <v>228</v>
      </c>
      <c r="B40" s="510"/>
      <c r="C40" s="510"/>
      <c r="D40" s="510"/>
      <c r="E40" s="511"/>
      <c r="F40" s="511"/>
      <c r="G40" s="511"/>
      <c r="H40" s="511"/>
      <c r="I40" s="511"/>
      <c r="J40" s="511"/>
      <c r="K40" s="511"/>
      <c r="L40" s="511"/>
      <c r="M40" s="511"/>
      <c r="N40" s="642"/>
    </row>
    <row r="41" spans="1:14" ht="21.75" customHeight="1">
      <c r="A41" s="628" t="s">
        <v>65</v>
      </c>
      <c r="B41" s="629"/>
      <c r="C41" s="629"/>
      <c r="D41" s="629"/>
      <c r="E41" s="629"/>
      <c r="F41" s="630"/>
      <c r="G41" s="631" t="s">
        <v>210</v>
      </c>
      <c r="H41" s="629"/>
      <c r="I41" s="629"/>
      <c r="J41" s="629"/>
      <c r="K41" s="629"/>
      <c r="L41" s="629"/>
      <c r="M41" s="671"/>
      <c r="N41" s="642"/>
    </row>
    <row r="42" spans="1:14" ht="23">
      <c r="A42" s="65" t="str">
        <f>+'DATOS MAESTROS'!$B$8</f>
        <v>N/A</v>
      </c>
      <c r="B42" s="65" t="str">
        <f>+'DATOS MAESTROS'!$B$9</f>
        <v>N/A</v>
      </c>
      <c r="C42" s="65" t="str">
        <f>+'DATOS MAESTROS'!$B$10</f>
        <v>N/A</v>
      </c>
      <c r="D42" s="65">
        <f>+'DATOS MAESTROS'!$B$11</f>
        <v>46253</v>
      </c>
      <c r="E42" s="65">
        <f>+'DATOS MAESTROS'!$B$12</f>
        <v>45889</v>
      </c>
      <c r="F42" s="125" t="s">
        <v>67</v>
      </c>
      <c r="G42" s="656" t="s">
        <v>229</v>
      </c>
      <c r="H42" s="657"/>
      <c r="I42" s="657"/>
      <c r="J42" s="658"/>
      <c r="K42" s="249" t="s">
        <v>230</v>
      </c>
      <c r="L42" s="250" t="s">
        <v>231</v>
      </c>
      <c r="M42" s="251" t="s">
        <v>214</v>
      </c>
      <c r="N42" s="642"/>
    </row>
    <row r="43" spans="1:14" ht="72.75" customHeight="1">
      <c r="A43" s="69"/>
      <c r="B43" s="286"/>
      <c r="C43" s="70"/>
      <c r="D43" s="70"/>
      <c r="E43" s="70"/>
      <c r="F43" s="71">
        <f>SUM(A43:E43)</f>
        <v>0</v>
      </c>
      <c r="G43" s="647" t="s">
        <v>232</v>
      </c>
      <c r="H43" s="648"/>
      <c r="I43" s="648"/>
      <c r="J43" s="649"/>
      <c r="K43" s="252" t="s">
        <v>233</v>
      </c>
      <c r="L43" s="243">
        <v>13.6</v>
      </c>
      <c r="M43" s="1">
        <f>+L43*F43</f>
        <v>0</v>
      </c>
      <c r="N43" s="642"/>
    </row>
    <row r="44" spans="1:14" ht="38.25" hidden="1" customHeight="1">
      <c r="A44" s="69"/>
      <c r="B44" s="286"/>
      <c r="C44" s="70"/>
      <c r="D44" s="70"/>
      <c r="E44" s="70"/>
      <c r="F44" s="71">
        <f>SUM(A44:E44)</f>
        <v>0</v>
      </c>
      <c r="G44" s="647" t="s">
        <v>234</v>
      </c>
      <c r="H44" s="648"/>
      <c r="I44" s="648"/>
      <c r="J44" s="649"/>
      <c r="K44" s="252" t="s">
        <v>235</v>
      </c>
      <c r="L44" s="243"/>
      <c r="M44" s="1">
        <f>+L44*F44</f>
        <v>0</v>
      </c>
      <c r="N44" s="642"/>
    </row>
    <row r="45" spans="1:14" ht="13" thickBot="1">
      <c r="A45" s="126"/>
      <c r="B45" s="30"/>
      <c r="C45" s="30"/>
      <c r="D45" s="30"/>
      <c r="E45" s="2"/>
      <c r="F45" s="2"/>
      <c r="G45" s="2"/>
      <c r="H45" s="2"/>
      <c r="I45" s="2"/>
      <c r="J45" s="127"/>
      <c r="K45" s="72"/>
      <c r="L45" s="72"/>
      <c r="M45" s="2"/>
      <c r="N45" s="642"/>
    </row>
    <row r="46" spans="1:14" ht="12.75" customHeight="1">
      <c r="A46" s="650"/>
      <c r="B46" s="651"/>
      <c r="C46" s="652"/>
      <c r="D46" s="652"/>
      <c r="E46" s="652"/>
      <c r="F46" s="652"/>
      <c r="G46" s="652"/>
      <c r="H46" s="652"/>
      <c r="I46" s="652"/>
      <c r="J46" s="653" t="s">
        <v>89</v>
      </c>
      <c r="K46" s="654"/>
      <c r="L46" s="655"/>
      <c r="M46" s="3">
        <f>+M44+M43</f>
        <v>0</v>
      </c>
      <c r="N46" s="642"/>
    </row>
    <row r="47" spans="1:14">
      <c r="A47" s="659" t="s">
        <v>236</v>
      </c>
      <c r="B47" s="660"/>
      <c r="C47" s="660"/>
      <c r="D47" s="660"/>
      <c r="E47" s="660"/>
      <c r="F47" s="660"/>
      <c r="G47" s="660"/>
      <c r="H47" s="660"/>
      <c r="I47" s="660"/>
      <c r="J47" s="661" t="s">
        <v>188</v>
      </c>
      <c r="K47" s="662"/>
      <c r="L47" s="663"/>
      <c r="M47" s="4">
        <f>+M46*0.16</f>
        <v>0</v>
      </c>
      <c r="N47" s="642"/>
    </row>
    <row r="48" spans="1:14" ht="13.5" customHeight="1" thickBot="1">
      <c r="A48" s="659"/>
      <c r="B48" s="660"/>
      <c r="C48" s="660"/>
      <c r="D48" s="660"/>
      <c r="E48" s="660"/>
      <c r="F48" s="660"/>
      <c r="G48" s="660"/>
      <c r="H48" s="660"/>
      <c r="I48" s="660"/>
      <c r="J48" s="664" t="s">
        <v>221</v>
      </c>
      <c r="K48" s="665"/>
      <c r="L48" s="666"/>
      <c r="M48" s="5">
        <f>+M47+M46</f>
        <v>0</v>
      </c>
      <c r="N48" s="642"/>
    </row>
    <row r="49" spans="1:14">
      <c r="A49" s="644" t="s">
        <v>237</v>
      </c>
      <c r="B49" s="645"/>
      <c r="C49" s="646"/>
      <c r="D49" s="646"/>
      <c r="E49" s="646"/>
      <c r="F49" s="646"/>
      <c r="G49" s="646"/>
      <c r="H49" s="646"/>
      <c r="I49" s="646"/>
      <c r="J49" s="135"/>
      <c r="K49" s="135"/>
      <c r="L49" s="135"/>
      <c r="M49" s="135"/>
      <c r="N49" s="642"/>
    </row>
    <row r="50" spans="1:14">
      <c r="A50" s="128"/>
      <c r="B50" s="323"/>
      <c r="C50" s="129"/>
      <c r="D50" s="129"/>
      <c r="E50" s="129"/>
      <c r="F50" s="129"/>
      <c r="G50" s="129"/>
      <c r="H50" s="129"/>
      <c r="I50" s="129"/>
      <c r="J50" s="135"/>
      <c r="K50" s="135"/>
      <c r="L50" s="135"/>
      <c r="M50" s="135"/>
      <c r="N50" s="642"/>
    </row>
    <row r="51" spans="1:14" ht="12.75" customHeight="1">
      <c r="A51" s="667" t="s">
        <v>238</v>
      </c>
      <c r="B51" s="668"/>
      <c r="C51" s="668"/>
      <c r="D51" s="668"/>
      <c r="E51" s="668"/>
      <c r="F51" s="668"/>
      <c r="G51" s="668"/>
      <c r="H51" s="668"/>
      <c r="I51" s="668"/>
      <c r="J51" s="668"/>
      <c r="K51" s="668"/>
      <c r="L51" s="668"/>
      <c r="M51" s="669"/>
      <c r="N51" s="642"/>
    </row>
    <row r="52" spans="1:14" ht="15" customHeight="1">
      <c r="A52" s="667"/>
      <c r="B52" s="668"/>
      <c r="C52" s="668"/>
      <c r="D52" s="668"/>
      <c r="E52" s="668"/>
      <c r="F52" s="668"/>
      <c r="G52" s="668"/>
      <c r="H52" s="668"/>
      <c r="I52" s="668"/>
      <c r="J52" s="668"/>
      <c r="K52" s="668"/>
      <c r="L52" s="668"/>
      <c r="M52" s="669"/>
      <c r="N52" s="642"/>
    </row>
    <row r="53" spans="1:14">
      <c r="A53" s="128"/>
      <c r="B53" s="323"/>
      <c r="C53" s="129"/>
      <c r="D53" s="129"/>
      <c r="E53" s="129"/>
      <c r="F53" s="129"/>
      <c r="G53" s="129"/>
      <c r="H53" s="129"/>
      <c r="I53" s="129"/>
      <c r="J53" s="135"/>
      <c r="K53" s="135"/>
      <c r="L53" s="135"/>
      <c r="M53" s="135"/>
      <c r="N53" s="642"/>
    </row>
    <row r="54" spans="1:14" ht="11.25" customHeight="1" thickBot="1">
      <c r="A54" s="594"/>
      <c r="B54" s="595"/>
      <c r="C54" s="595"/>
      <c r="D54" s="595"/>
      <c r="E54" s="595"/>
      <c r="F54" s="595"/>
      <c r="G54" s="595"/>
      <c r="H54" s="595"/>
      <c r="I54" s="595"/>
      <c r="J54" s="595"/>
      <c r="K54" s="595"/>
      <c r="L54" s="595"/>
      <c r="M54" s="596"/>
      <c r="N54" s="642"/>
    </row>
    <row r="55" spans="1:14" s="30" customFormat="1" ht="35.25" customHeight="1">
      <c r="A55" s="380" t="s">
        <v>223</v>
      </c>
      <c r="B55" s="381"/>
      <c r="C55" s="381"/>
      <c r="D55" s="381"/>
      <c r="E55" s="381"/>
      <c r="F55" s="381"/>
      <c r="G55" s="381"/>
      <c r="H55" s="381"/>
      <c r="I55" s="381"/>
      <c r="J55" s="381"/>
      <c r="K55" s="381"/>
      <c r="L55" s="381"/>
      <c r="M55" s="381"/>
      <c r="N55" s="642"/>
    </row>
    <row r="56" spans="1:14" s="30" customFormat="1" ht="18.75" customHeight="1" thickBot="1">
      <c r="A56" s="369" t="s">
        <v>205</v>
      </c>
      <c r="B56" s="370"/>
      <c r="C56" s="370"/>
      <c r="D56" s="370"/>
      <c r="E56" s="370"/>
      <c r="F56" s="370"/>
      <c r="G56" s="370"/>
      <c r="H56" s="370"/>
      <c r="I56" s="370"/>
      <c r="J56" s="370"/>
      <c r="K56" s="370"/>
      <c r="L56" s="370"/>
      <c r="M56" s="370"/>
      <c r="N56" s="643"/>
    </row>
  </sheetData>
  <sheetProtection algorithmName="SHA-512" hashValue="8an1eUoKgh5VOkZH/zHEpzXmq/bY2NEWNlncsgxY8FQqweqEdEeusgKHDErlQCvWSctPdDMcmk7oYBUbN/3rqA==" saltValue="LvfC+ejo8lvIxWktskHLNw==" spinCount="100000" sheet="1" objects="1" scenarios="1"/>
  <mergeCells count="58">
    <mergeCell ref="F3:J3"/>
    <mergeCell ref="F4:J4"/>
    <mergeCell ref="J12:K12"/>
    <mergeCell ref="J33:M34"/>
    <mergeCell ref="A32:H34"/>
    <mergeCell ref="I26:M26"/>
    <mergeCell ref="A17:M17"/>
    <mergeCell ref="C20:G20"/>
    <mergeCell ref="A21:M21"/>
    <mergeCell ref="E13:I13"/>
    <mergeCell ref="K13:M13"/>
    <mergeCell ref="E14:I14"/>
    <mergeCell ref="E10:I10"/>
    <mergeCell ref="E11:I11"/>
    <mergeCell ref="K11:M11"/>
    <mergeCell ref="A56:M56"/>
    <mergeCell ref="A51:M52"/>
    <mergeCell ref="A7:M7"/>
    <mergeCell ref="G41:M41"/>
    <mergeCell ref="A40:M40"/>
    <mergeCell ref="A41:F41"/>
    <mergeCell ref="J28:M28"/>
    <mergeCell ref="J29:M29"/>
    <mergeCell ref="J32:M32"/>
    <mergeCell ref="A22:M22"/>
    <mergeCell ref="H24:H25"/>
    <mergeCell ref="I24:M25"/>
    <mergeCell ref="C26:D26"/>
    <mergeCell ref="A54:M54"/>
    <mergeCell ref="E12:I12"/>
    <mergeCell ref="A55:M55"/>
    <mergeCell ref="G43:J43"/>
    <mergeCell ref="A47:I48"/>
    <mergeCell ref="J47:L47"/>
    <mergeCell ref="J48:L48"/>
    <mergeCell ref="K14:M14"/>
    <mergeCell ref="E15:I15"/>
    <mergeCell ref="K15:M15"/>
    <mergeCell ref="C18:H18"/>
    <mergeCell ref="J18:M18"/>
    <mergeCell ref="K19:L19"/>
    <mergeCell ref="I19:J19"/>
    <mergeCell ref="N6:N56"/>
    <mergeCell ref="L2:N3"/>
    <mergeCell ref="A5:N5"/>
    <mergeCell ref="I6:J6"/>
    <mergeCell ref="K6:M6"/>
    <mergeCell ref="E8:I8"/>
    <mergeCell ref="L8:M8"/>
    <mergeCell ref="E9:I9"/>
    <mergeCell ref="L9:M10"/>
    <mergeCell ref="A49:I49"/>
    <mergeCell ref="G44:J44"/>
    <mergeCell ref="A46:I46"/>
    <mergeCell ref="J46:L46"/>
    <mergeCell ref="A35:M35"/>
    <mergeCell ref="A36:M38"/>
    <mergeCell ref="G42:J42"/>
  </mergeCells>
  <pageMargins left="0" right="0" top="0" bottom="0" header="0" footer="0"/>
  <pageSetup scale="75"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CDAD8-C50A-404C-B62B-8E9D5CA4C70B}">
  <sheetPr>
    <tabColor rgb="FF990033"/>
    <pageSetUpPr fitToPage="1"/>
  </sheetPr>
  <dimension ref="A1:N55"/>
  <sheetViews>
    <sheetView showGridLines="0" zoomScaleNormal="100" workbookViewId="0"/>
  </sheetViews>
  <sheetFormatPr baseColWidth="10" defaultColWidth="11.453125" defaultRowHeight="12.5"/>
  <cols>
    <col min="1" max="2" width="10.81640625" style="33" customWidth="1"/>
    <col min="3" max="4" width="9.26953125" style="33" customWidth="1"/>
    <col min="5" max="5" width="9.81640625" style="33" customWidth="1"/>
    <col min="6" max="12" width="11.453125" style="33"/>
    <col min="13" max="13" width="14.26953125" style="33" customWidth="1"/>
    <col min="14" max="14" width="7.7265625" style="33" customWidth="1"/>
    <col min="15" max="16384" width="11.453125" style="33"/>
  </cols>
  <sheetData>
    <row r="1" spans="1:14" ht="48.75" customHeight="1">
      <c r="A1" s="32"/>
      <c r="B1" s="32"/>
      <c r="C1" s="32"/>
      <c r="D1" s="32"/>
      <c r="E1" s="29"/>
      <c r="F1" s="29"/>
      <c r="G1" s="29"/>
      <c r="H1" s="29"/>
      <c r="I1" s="29"/>
      <c r="J1" s="29"/>
      <c r="K1" s="29"/>
      <c r="L1" s="29"/>
      <c r="M1" s="29"/>
      <c r="N1" s="29"/>
    </row>
    <row r="2" spans="1:14" ht="15" customHeight="1">
      <c r="A2" s="30"/>
      <c r="B2" s="30"/>
      <c r="C2" s="30"/>
      <c r="D2" s="30"/>
      <c r="E2" s="30"/>
      <c r="F2" s="34"/>
      <c r="G2" s="35"/>
      <c r="H2" s="35"/>
      <c r="I2" s="35"/>
      <c r="J2" s="35"/>
      <c r="K2" s="35"/>
      <c r="L2" s="454"/>
      <c r="M2" s="454"/>
      <c r="N2" s="454"/>
    </row>
    <row r="3" spans="1:14" ht="15" customHeight="1">
      <c r="A3" s="30"/>
      <c r="B3" s="30"/>
      <c r="C3" s="30"/>
      <c r="D3" s="30"/>
      <c r="E3" s="36"/>
      <c r="F3" s="456" t="s">
        <v>239</v>
      </c>
      <c r="G3" s="456"/>
      <c r="H3" s="456"/>
      <c r="I3" s="456"/>
      <c r="J3" s="456"/>
      <c r="K3" s="247"/>
      <c r="L3" s="454"/>
      <c r="M3" s="454"/>
      <c r="N3" s="454"/>
    </row>
    <row r="4" spans="1:14" ht="30" customHeight="1" thickBot="1">
      <c r="A4" s="30"/>
      <c r="B4" s="30"/>
      <c r="C4" s="30"/>
      <c r="D4" s="30"/>
      <c r="E4" s="30"/>
      <c r="F4" s="635" t="s">
        <v>16</v>
      </c>
      <c r="G4" s="635"/>
      <c r="H4" s="635"/>
      <c r="I4" s="635"/>
      <c r="J4" s="635"/>
      <c r="K4" s="248"/>
      <c r="L4" s="34"/>
      <c r="M4" s="37"/>
      <c r="N4" s="30"/>
    </row>
    <row r="5" spans="1:14" ht="36.75" customHeight="1" thickBot="1">
      <c r="A5" s="458" t="s">
        <v>17</v>
      </c>
      <c r="B5" s="459"/>
      <c r="C5" s="459"/>
      <c r="D5" s="459"/>
      <c r="E5" s="459"/>
      <c r="F5" s="459"/>
      <c r="G5" s="459"/>
      <c r="H5" s="459"/>
      <c r="I5" s="459"/>
      <c r="J5" s="459"/>
      <c r="K5" s="459"/>
      <c r="L5" s="459"/>
      <c r="M5" s="459"/>
      <c r="N5" s="460"/>
    </row>
    <row r="6" spans="1:14" ht="12.75" customHeight="1">
      <c r="A6" s="180" t="s">
        <v>18</v>
      </c>
      <c r="B6" s="83"/>
      <c r="C6" s="301" t="str">
        <f>+'DATOS MAESTROS'!$B$3</f>
        <v>IBTM 2026</v>
      </c>
      <c r="D6" s="40"/>
      <c r="E6" s="40"/>
      <c r="F6" s="40"/>
      <c r="G6" s="40"/>
      <c r="H6" s="41"/>
      <c r="I6" s="461" t="s">
        <v>19</v>
      </c>
      <c r="J6" s="462"/>
      <c r="K6" s="463" t="str">
        <f>+'DATOS MAESTROS'!$B$4</f>
        <v>August 19 - 20, 2026</v>
      </c>
      <c r="L6" s="464"/>
      <c r="M6" s="464"/>
      <c r="N6" s="641" t="s">
        <v>225</v>
      </c>
    </row>
    <row r="7" spans="1:14" ht="14.5" thickBot="1">
      <c r="A7" s="469" t="s">
        <v>21</v>
      </c>
      <c r="B7" s="470"/>
      <c r="C7" s="470"/>
      <c r="D7" s="470"/>
      <c r="E7" s="470"/>
      <c r="F7" s="470"/>
      <c r="G7" s="470"/>
      <c r="H7" s="470"/>
      <c r="I7" s="470"/>
      <c r="J7" s="470"/>
      <c r="K7" s="470"/>
      <c r="L7" s="470"/>
      <c r="M7" s="470"/>
      <c r="N7" s="642"/>
    </row>
    <row r="8" spans="1:14" ht="13" thickBot="1">
      <c r="A8" s="181" t="s">
        <v>22</v>
      </c>
      <c r="B8" s="312"/>
      <c r="C8" s="42"/>
      <c r="D8" s="42"/>
      <c r="E8" s="471"/>
      <c r="F8" s="471"/>
      <c r="G8" s="471"/>
      <c r="H8" s="471"/>
      <c r="I8" s="471"/>
      <c r="J8" s="43"/>
      <c r="K8" s="43"/>
      <c r="L8" s="472" t="s">
        <v>23</v>
      </c>
      <c r="M8" s="473"/>
      <c r="N8" s="642"/>
    </row>
    <row r="9" spans="1:14">
      <c r="A9" s="182" t="s">
        <v>24</v>
      </c>
      <c r="B9" s="51"/>
      <c r="C9" s="44"/>
      <c r="D9" s="44"/>
      <c r="E9" s="431"/>
      <c r="F9" s="431"/>
      <c r="G9" s="431"/>
      <c r="H9" s="431"/>
      <c r="I9" s="431"/>
      <c r="J9" s="43"/>
      <c r="K9" s="43"/>
      <c r="L9" s="474"/>
      <c r="M9" s="475"/>
      <c r="N9" s="642"/>
    </row>
    <row r="10" spans="1:14" ht="13" thickBot="1">
      <c r="A10" s="182" t="s">
        <v>25</v>
      </c>
      <c r="B10" s="51"/>
      <c r="C10" s="44"/>
      <c r="D10" s="44"/>
      <c r="E10" s="431"/>
      <c r="F10" s="431"/>
      <c r="G10" s="431"/>
      <c r="H10" s="431"/>
      <c r="I10" s="431"/>
      <c r="J10" s="43"/>
      <c r="K10" s="43"/>
      <c r="L10" s="476"/>
      <c r="M10" s="477"/>
      <c r="N10" s="642"/>
    </row>
    <row r="11" spans="1:14">
      <c r="A11" s="182" t="s">
        <v>26</v>
      </c>
      <c r="B11" s="51"/>
      <c r="C11" s="44"/>
      <c r="D11" s="44"/>
      <c r="E11" s="431"/>
      <c r="F11" s="431"/>
      <c r="G11" s="431"/>
      <c r="H11" s="431"/>
      <c r="I11" s="431"/>
      <c r="J11" s="45" t="s">
        <v>208</v>
      </c>
      <c r="K11" s="450"/>
      <c r="L11" s="450"/>
      <c r="M11" s="450"/>
      <c r="N11" s="642"/>
    </row>
    <row r="12" spans="1:14">
      <c r="A12" s="182" t="s">
        <v>28</v>
      </c>
      <c r="B12" s="51"/>
      <c r="C12" s="44"/>
      <c r="D12" s="44"/>
      <c r="E12" s="431"/>
      <c r="F12" s="431"/>
      <c r="G12" s="431"/>
      <c r="H12" s="431"/>
      <c r="I12" s="431"/>
      <c r="J12" s="579" t="s">
        <v>29</v>
      </c>
      <c r="K12" s="579"/>
      <c r="L12" s="241"/>
      <c r="M12" s="241"/>
      <c r="N12" s="642"/>
    </row>
    <row r="13" spans="1:14">
      <c r="A13" s="182" t="s">
        <v>30</v>
      </c>
      <c r="B13" s="51"/>
      <c r="C13" s="44"/>
      <c r="D13" s="44"/>
      <c r="E13" s="431"/>
      <c r="F13" s="431"/>
      <c r="G13" s="431"/>
      <c r="H13" s="431"/>
      <c r="I13" s="431"/>
      <c r="J13" s="45" t="s">
        <v>31</v>
      </c>
      <c r="K13" s="450"/>
      <c r="L13" s="450"/>
      <c r="M13" s="450"/>
      <c r="N13" s="642"/>
    </row>
    <row r="14" spans="1:14">
      <c r="A14" s="182" t="s">
        <v>32</v>
      </c>
      <c r="B14" s="51"/>
      <c r="C14" s="44"/>
      <c r="D14" s="44"/>
      <c r="E14" s="431"/>
      <c r="F14" s="431"/>
      <c r="G14" s="431"/>
      <c r="H14" s="431"/>
      <c r="I14" s="431"/>
      <c r="J14" s="45" t="s">
        <v>33</v>
      </c>
      <c r="K14" s="450"/>
      <c r="L14" s="450"/>
      <c r="M14" s="450"/>
      <c r="N14" s="642"/>
    </row>
    <row r="15" spans="1:14">
      <c r="A15" s="183" t="s">
        <v>34</v>
      </c>
      <c r="B15" s="313"/>
      <c r="C15" s="46"/>
      <c r="D15" s="46"/>
      <c r="E15" s="491"/>
      <c r="F15" s="491"/>
      <c r="G15" s="491"/>
      <c r="H15" s="491"/>
      <c r="I15" s="491"/>
      <c r="J15" s="47"/>
      <c r="K15" s="417"/>
      <c r="L15" s="417"/>
      <c r="M15" s="417"/>
      <c r="N15" s="642"/>
    </row>
    <row r="16" spans="1:14">
      <c r="A16" s="184"/>
      <c r="B16" s="44"/>
      <c r="C16" s="44"/>
      <c r="D16" s="44"/>
      <c r="E16" s="43"/>
      <c r="F16" s="43"/>
      <c r="G16" s="43"/>
      <c r="H16" s="43"/>
      <c r="I16" s="43"/>
      <c r="J16" s="44"/>
      <c r="K16" s="44"/>
      <c r="L16" s="44"/>
      <c r="M16" s="43"/>
      <c r="N16" s="642"/>
    </row>
    <row r="17" spans="1:14" ht="15" customHeight="1">
      <c r="A17" s="435" t="s">
        <v>35</v>
      </c>
      <c r="B17" s="436"/>
      <c r="C17" s="436"/>
      <c r="D17" s="436"/>
      <c r="E17" s="436"/>
      <c r="F17" s="436"/>
      <c r="G17" s="436"/>
      <c r="H17" s="436"/>
      <c r="I17" s="436"/>
      <c r="J17" s="436"/>
      <c r="K17" s="436"/>
      <c r="L17" s="436"/>
      <c r="M17" s="436"/>
      <c r="N17" s="642"/>
    </row>
    <row r="18" spans="1:14" ht="12.75" customHeight="1">
      <c r="A18" s="189" t="s">
        <v>36</v>
      </c>
      <c r="B18" s="372" t="s">
        <v>240</v>
      </c>
      <c r="C18" s="372"/>
      <c r="D18" s="683" t="s">
        <v>241</v>
      </c>
      <c r="E18" s="683"/>
      <c r="G18" s="63"/>
      <c r="H18" s="74" t="s">
        <v>38</v>
      </c>
      <c r="I18" s="372" t="s">
        <v>39</v>
      </c>
      <c r="J18" s="372"/>
      <c r="K18" s="372"/>
      <c r="L18" s="372"/>
      <c r="M18" s="492"/>
      <c r="N18" s="642"/>
    </row>
    <row r="19" spans="1:14">
      <c r="A19" s="326" t="s">
        <v>40</v>
      </c>
      <c r="B19" s="43" t="s">
        <v>41</v>
      </c>
      <c r="C19" s="43"/>
      <c r="E19" s="48"/>
      <c r="F19" s="43"/>
      <c r="G19" s="49"/>
      <c r="H19" s="275" t="s">
        <v>42</v>
      </c>
      <c r="I19" s="275"/>
      <c r="J19" s="275"/>
      <c r="K19" s="363">
        <f>+'DATOS MAESTROS'!B6</f>
        <v>46246</v>
      </c>
      <c r="L19" s="441"/>
      <c r="M19" s="682"/>
      <c r="N19" s="642"/>
    </row>
    <row r="20" spans="1:14">
      <c r="A20" s="189" t="s">
        <v>43</v>
      </c>
      <c r="B20" s="62" t="s">
        <v>44</v>
      </c>
      <c r="C20" s="62"/>
      <c r="E20" s="63"/>
      <c r="F20" s="63"/>
      <c r="G20" s="63"/>
      <c r="H20" s="43"/>
      <c r="I20" s="43"/>
      <c r="J20" s="43"/>
      <c r="K20" s="50"/>
      <c r="L20" s="50"/>
      <c r="M20" s="43"/>
      <c r="N20" s="642"/>
    </row>
    <row r="21" spans="1:14" ht="14">
      <c r="A21" s="435" t="s">
        <v>45</v>
      </c>
      <c r="B21" s="436"/>
      <c r="C21" s="436"/>
      <c r="D21" s="436"/>
      <c r="E21" s="436"/>
      <c r="F21" s="436"/>
      <c r="G21" s="436"/>
      <c r="H21" s="436"/>
      <c r="I21" s="436"/>
      <c r="J21" s="436"/>
      <c r="K21" s="436"/>
      <c r="L21" s="436"/>
      <c r="M21" s="436"/>
      <c r="N21" s="642"/>
    </row>
    <row r="22" spans="1:14" ht="13">
      <c r="A22" s="637" t="s">
        <v>46</v>
      </c>
      <c r="B22" s="409"/>
      <c r="C22" s="409"/>
      <c r="D22" s="409"/>
      <c r="E22" s="409"/>
      <c r="F22" s="409"/>
      <c r="G22" s="409"/>
      <c r="H22" s="409"/>
      <c r="I22" s="409"/>
      <c r="J22" s="409"/>
      <c r="K22" s="409"/>
      <c r="L22" s="409"/>
      <c r="M22" s="409"/>
      <c r="N22" s="642"/>
    </row>
    <row r="23" spans="1:14" ht="13" thickBot="1">
      <c r="A23" s="185" t="s">
        <v>38</v>
      </c>
      <c r="B23" s="52"/>
      <c r="C23" s="43" t="s">
        <v>47</v>
      </c>
      <c r="D23" s="43"/>
      <c r="E23" s="43"/>
      <c r="F23" s="43"/>
      <c r="G23" s="43"/>
      <c r="H23" s="43"/>
      <c r="I23" s="51"/>
      <c r="J23" s="51"/>
      <c r="K23" s="43"/>
      <c r="L23" s="43"/>
      <c r="M23" s="43"/>
      <c r="N23" s="642"/>
    </row>
    <row r="24" spans="1:14">
      <c r="A24" s="186"/>
      <c r="B24" s="316"/>
      <c r="C24" s="52"/>
      <c r="D24" s="52"/>
      <c r="E24" s="53"/>
      <c r="F24" s="53"/>
      <c r="G24" s="44"/>
      <c r="H24" s="445" t="s">
        <v>48</v>
      </c>
      <c r="I24" s="446"/>
      <c r="J24" s="447"/>
      <c r="K24" s="447"/>
      <c r="L24" s="447"/>
      <c r="M24" s="447"/>
      <c r="N24" s="642"/>
    </row>
    <row r="25" spans="1:14" ht="13" thickBot="1">
      <c r="A25" s="184"/>
      <c r="B25" s="44"/>
      <c r="C25" s="44"/>
      <c r="D25" s="44"/>
      <c r="E25" s="43"/>
      <c r="F25" s="43"/>
      <c r="G25" s="43"/>
      <c r="H25" s="445"/>
      <c r="I25" s="448"/>
      <c r="J25" s="449"/>
      <c r="K25" s="449"/>
      <c r="L25" s="449"/>
      <c r="M25" s="449"/>
      <c r="N25" s="642"/>
    </row>
    <row r="26" spans="1:14" ht="12.75" customHeight="1">
      <c r="A26" s="184"/>
      <c r="B26" s="44"/>
      <c r="C26" s="433" t="s">
        <v>49</v>
      </c>
      <c r="D26" s="433"/>
      <c r="E26" s="43"/>
      <c r="F26" s="43"/>
      <c r="G26" s="43"/>
      <c r="H26" s="43"/>
      <c r="I26" s="434" t="s">
        <v>50</v>
      </c>
      <c r="J26" s="434"/>
      <c r="K26" s="434"/>
      <c r="L26" s="434"/>
      <c r="M26" s="434"/>
      <c r="N26" s="642"/>
    </row>
    <row r="27" spans="1:14" ht="12.75" customHeight="1" thickBot="1">
      <c r="A27" s="184"/>
      <c r="B27" s="44"/>
      <c r="C27" s="54" t="s">
        <v>51</v>
      </c>
      <c r="D27" s="55"/>
      <c r="F27" s="56" t="s">
        <v>52</v>
      </c>
      <c r="G27" s="57"/>
      <c r="H27" s="43"/>
      <c r="I27" s="58"/>
      <c r="J27" s="58"/>
      <c r="K27" s="58"/>
      <c r="L27" s="58"/>
      <c r="M27" s="58"/>
      <c r="N27" s="642"/>
    </row>
    <row r="28" spans="1:14">
      <c r="A28" s="187"/>
      <c r="C28" s="56" t="s">
        <v>53</v>
      </c>
      <c r="D28" s="55"/>
      <c r="F28" s="56"/>
      <c r="G28" s="56"/>
      <c r="H28" s="51"/>
      <c r="I28" s="51"/>
      <c r="J28" s="411"/>
      <c r="K28" s="411"/>
      <c r="L28" s="411"/>
      <c r="M28" s="411"/>
      <c r="N28" s="642"/>
    </row>
    <row r="29" spans="1:14" ht="13" thickBot="1">
      <c r="A29" s="187"/>
      <c r="C29" s="59" t="s">
        <v>54</v>
      </c>
      <c r="D29" s="55"/>
      <c r="F29" s="56" t="s">
        <v>55</v>
      </c>
      <c r="G29" s="57"/>
      <c r="H29" s="43"/>
      <c r="I29" s="43"/>
      <c r="J29" s="412" t="s">
        <v>56</v>
      </c>
      <c r="K29" s="412"/>
      <c r="L29" s="412"/>
      <c r="M29" s="412"/>
      <c r="N29" s="642"/>
    </row>
    <row r="30" spans="1:14">
      <c r="A30" s="187"/>
      <c r="H30" s="43"/>
      <c r="I30" s="43"/>
      <c r="J30" s="60"/>
      <c r="K30" s="60"/>
      <c r="L30" s="60"/>
      <c r="M30" s="60"/>
      <c r="N30" s="642"/>
    </row>
    <row r="31" spans="1:14">
      <c r="A31" s="187"/>
      <c r="C31" s="56"/>
      <c r="D31" s="44"/>
      <c r="F31" s="56"/>
      <c r="G31" s="56"/>
      <c r="H31" s="43"/>
      <c r="I31" s="43"/>
      <c r="J31" s="60"/>
      <c r="K31" s="60"/>
      <c r="L31" s="60"/>
      <c r="M31" s="60"/>
      <c r="N31" s="642"/>
    </row>
    <row r="32" spans="1:14" ht="12.75" customHeight="1">
      <c r="A32" s="413" t="s">
        <v>57</v>
      </c>
      <c r="B32" s="414"/>
      <c r="C32" s="414"/>
      <c r="D32" s="414"/>
      <c r="E32" s="414"/>
      <c r="F32" s="414"/>
      <c r="G32" s="414"/>
      <c r="H32" s="414"/>
      <c r="I32" s="51"/>
      <c r="J32" s="417"/>
      <c r="K32" s="417"/>
      <c r="L32" s="417"/>
      <c r="M32" s="417"/>
      <c r="N32" s="642"/>
    </row>
    <row r="33" spans="1:14" ht="12.75" customHeight="1">
      <c r="A33" s="413"/>
      <c r="B33" s="414"/>
      <c r="C33" s="414"/>
      <c r="D33" s="414"/>
      <c r="E33" s="414"/>
      <c r="F33" s="414"/>
      <c r="G33" s="414"/>
      <c r="H33" s="414"/>
      <c r="I33" s="61"/>
      <c r="J33" s="418" t="s">
        <v>58</v>
      </c>
      <c r="K33" s="418"/>
      <c r="L33" s="418"/>
      <c r="M33" s="580"/>
      <c r="N33" s="642"/>
    </row>
    <row r="34" spans="1:14">
      <c r="A34" s="415"/>
      <c r="B34" s="416"/>
      <c r="C34" s="416"/>
      <c r="D34" s="416"/>
      <c r="E34" s="416"/>
      <c r="F34" s="416"/>
      <c r="G34" s="416"/>
      <c r="H34" s="416"/>
      <c r="I34" s="63"/>
      <c r="J34" s="419"/>
      <c r="K34" s="419"/>
      <c r="L34" s="419"/>
      <c r="M34" s="581"/>
      <c r="N34" s="642"/>
    </row>
    <row r="35" spans="1:14" ht="14">
      <c r="A35" s="420" t="s">
        <v>59</v>
      </c>
      <c r="B35" s="618"/>
      <c r="C35" s="421"/>
      <c r="D35" s="421"/>
      <c r="E35" s="421"/>
      <c r="F35" s="421"/>
      <c r="G35" s="421"/>
      <c r="H35" s="421"/>
      <c r="I35" s="421"/>
      <c r="J35" s="421"/>
      <c r="K35" s="421"/>
      <c r="L35" s="421"/>
      <c r="M35" s="422"/>
      <c r="N35" s="642"/>
    </row>
    <row r="36" spans="1:14" ht="24" customHeight="1">
      <c r="A36" s="423" t="s">
        <v>60</v>
      </c>
      <c r="B36" s="424"/>
      <c r="C36" s="424"/>
      <c r="D36" s="424"/>
      <c r="E36" s="424"/>
      <c r="F36" s="424"/>
      <c r="G36" s="424"/>
      <c r="H36" s="424"/>
      <c r="I36" s="424"/>
      <c r="J36" s="424"/>
      <c r="K36" s="424"/>
      <c r="L36" s="424"/>
      <c r="M36" s="424"/>
      <c r="N36" s="642"/>
    </row>
    <row r="37" spans="1:14" ht="19.5" customHeight="1">
      <c r="A37" s="425"/>
      <c r="B37" s="426"/>
      <c r="C37" s="426"/>
      <c r="D37" s="426"/>
      <c r="E37" s="426"/>
      <c r="F37" s="426"/>
      <c r="G37" s="426"/>
      <c r="H37" s="426"/>
      <c r="I37" s="426"/>
      <c r="J37" s="426"/>
      <c r="K37" s="426"/>
      <c r="L37" s="426"/>
      <c r="M37" s="426"/>
      <c r="N37" s="642"/>
    </row>
    <row r="38" spans="1:14" ht="18.75" customHeight="1">
      <c r="A38" s="427"/>
      <c r="B38" s="428"/>
      <c r="C38" s="428"/>
      <c r="D38" s="428"/>
      <c r="E38" s="428"/>
      <c r="F38" s="428"/>
      <c r="G38" s="428"/>
      <c r="H38" s="428"/>
      <c r="I38" s="428"/>
      <c r="J38" s="428"/>
      <c r="K38" s="428"/>
      <c r="L38" s="428"/>
      <c r="M38" s="428"/>
      <c r="N38" s="642"/>
    </row>
    <row r="39" spans="1:14">
      <c r="A39" s="64"/>
      <c r="B39" s="141"/>
      <c r="C39" s="34"/>
      <c r="D39" s="34"/>
      <c r="E39" s="34"/>
      <c r="F39" s="34"/>
      <c r="G39" s="34"/>
      <c r="H39" s="34"/>
      <c r="I39" s="34"/>
      <c r="J39" s="34"/>
      <c r="K39" s="34"/>
      <c r="L39" s="34"/>
      <c r="M39" s="34"/>
      <c r="N39" s="642"/>
    </row>
    <row r="40" spans="1:14" ht="18">
      <c r="A40" s="509" t="s">
        <v>242</v>
      </c>
      <c r="B40" s="510"/>
      <c r="C40" s="510"/>
      <c r="D40" s="510"/>
      <c r="E40" s="511"/>
      <c r="F40" s="511"/>
      <c r="G40" s="511"/>
      <c r="H40" s="511"/>
      <c r="I40" s="511"/>
      <c r="J40" s="511"/>
      <c r="K40" s="511"/>
      <c r="L40" s="511"/>
      <c r="M40" s="511"/>
      <c r="N40" s="642"/>
    </row>
    <row r="41" spans="1:14" ht="21.75" customHeight="1">
      <c r="A41" s="628" t="s">
        <v>65</v>
      </c>
      <c r="B41" s="629"/>
      <c r="C41" s="629"/>
      <c r="D41" s="629"/>
      <c r="E41" s="629"/>
      <c r="F41" s="630"/>
      <c r="G41" s="631" t="s">
        <v>243</v>
      </c>
      <c r="H41" s="629"/>
      <c r="I41" s="629"/>
      <c r="J41" s="629"/>
      <c r="K41" s="629"/>
      <c r="L41" s="629"/>
      <c r="M41" s="629"/>
      <c r="N41" s="642"/>
    </row>
    <row r="42" spans="1:14" ht="34.5">
      <c r="A42" s="65" t="str">
        <f>+'DATOS MAESTROS'!$B$8</f>
        <v>N/A</v>
      </c>
      <c r="B42" s="65" t="str">
        <f>+'DATOS MAESTROS'!$B$9</f>
        <v>N/A</v>
      </c>
      <c r="C42" s="65" t="str">
        <f>+'DATOS MAESTROS'!$B$10</f>
        <v>N/A</v>
      </c>
      <c r="D42" s="65">
        <f>+'DATOS MAESTROS'!$B$11</f>
        <v>46253</v>
      </c>
      <c r="E42" s="65">
        <f>+'DATOS MAESTROS'!$B$12</f>
        <v>45889</v>
      </c>
      <c r="F42" s="66" t="s">
        <v>67</v>
      </c>
      <c r="G42" s="656" t="s">
        <v>244</v>
      </c>
      <c r="H42" s="657"/>
      <c r="I42" s="657"/>
      <c r="J42" s="658"/>
      <c r="K42" s="249" t="s">
        <v>212</v>
      </c>
      <c r="L42" s="250" t="s">
        <v>231</v>
      </c>
      <c r="M42" s="251" t="s">
        <v>214</v>
      </c>
      <c r="N42" s="642"/>
    </row>
    <row r="43" spans="1:14" ht="29.15" hidden="1" customHeight="1">
      <c r="A43" s="69"/>
      <c r="B43" s="286"/>
      <c r="C43" s="70"/>
      <c r="D43" s="70"/>
      <c r="E43" s="70"/>
      <c r="F43" s="71">
        <f>SUM(A43:E43)</f>
        <v>0</v>
      </c>
      <c r="G43" s="676" t="s">
        <v>245</v>
      </c>
      <c r="H43" s="677"/>
      <c r="I43" s="677"/>
      <c r="J43" s="678"/>
      <c r="K43" s="290" t="s">
        <v>235</v>
      </c>
      <c r="L43" s="243">
        <v>21.21</v>
      </c>
      <c r="M43" s="12">
        <f>+L43*F43</f>
        <v>0</v>
      </c>
      <c r="N43" s="642"/>
    </row>
    <row r="44" spans="1:14" ht="35.5" customHeight="1" thickBot="1">
      <c r="A44" s="69"/>
      <c r="B44" s="286"/>
      <c r="C44" s="70"/>
      <c r="D44" s="70"/>
      <c r="E44" s="70"/>
      <c r="F44" s="71">
        <f>SUM(A44:E44)</f>
        <v>0</v>
      </c>
      <c r="G44" s="676" t="s">
        <v>246</v>
      </c>
      <c r="H44" s="677"/>
      <c r="I44" s="677"/>
      <c r="J44" s="678"/>
      <c r="K44" s="252" t="s">
        <v>216</v>
      </c>
      <c r="L44" s="243">
        <v>25.29</v>
      </c>
      <c r="M44" s="12">
        <f>+L44*F44</f>
        <v>0</v>
      </c>
      <c r="N44" s="642"/>
    </row>
    <row r="45" spans="1:14" ht="12.75" customHeight="1">
      <c r="A45" s="187"/>
      <c r="J45" s="653" t="s">
        <v>218</v>
      </c>
      <c r="K45" s="654"/>
      <c r="L45" s="655"/>
      <c r="M45" s="291">
        <f>+M44+M43</f>
        <v>0</v>
      </c>
      <c r="N45" s="642"/>
    </row>
    <row r="46" spans="1:14" ht="12.75" customHeight="1">
      <c r="A46" s="614" t="s">
        <v>217</v>
      </c>
      <c r="B46" s="615"/>
      <c r="C46" s="616"/>
      <c r="D46" s="616"/>
      <c r="E46" s="616"/>
      <c r="F46" s="616"/>
      <c r="G46" s="616"/>
      <c r="H46" s="616"/>
      <c r="I46" s="617"/>
      <c r="J46" s="661" t="s">
        <v>188</v>
      </c>
      <c r="K46" s="662"/>
      <c r="L46" s="663"/>
      <c r="M46" s="292">
        <f>M45*0.16</f>
        <v>0</v>
      </c>
      <c r="N46" s="642"/>
    </row>
    <row r="47" spans="1:14" ht="13.5" customHeight="1" thickBot="1">
      <c r="A47" s="622" t="s">
        <v>247</v>
      </c>
      <c r="B47" s="623"/>
      <c r="C47" s="623"/>
      <c r="D47" s="623"/>
      <c r="E47" s="623"/>
      <c r="F47" s="623"/>
      <c r="G47" s="623"/>
      <c r="H47" s="623"/>
      <c r="I47" s="624"/>
      <c r="J47" s="679" t="s">
        <v>221</v>
      </c>
      <c r="K47" s="680"/>
      <c r="L47" s="681"/>
      <c r="M47" s="293">
        <f>SUM(M45:M46)</f>
        <v>0</v>
      </c>
      <c r="N47" s="642"/>
    </row>
    <row r="48" spans="1:14" ht="12.75" customHeight="1">
      <c r="A48" s="638" t="s">
        <v>220</v>
      </c>
      <c r="B48" s="639"/>
      <c r="C48" s="639"/>
      <c r="D48" s="639"/>
      <c r="E48" s="639"/>
      <c r="F48" s="639"/>
      <c r="G48" s="639"/>
      <c r="H48" s="639"/>
      <c r="I48" s="639"/>
      <c r="J48" s="135"/>
      <c r="K48" s="135"/>
      <c r="L48" s="135"/>
      <c r="M48" s="135"/>
      <c r="N48" s="642"/>
    </row>
    <row r="49" spans="1:14" ht="12.75" customHeight="1">
      <c r="A49" s="294"/>
      <c r="B49" s="295"/>
      <c r="C49" s="295"/>
      <c r="D49" s="295"/>
      <c r="E49" s="295"/>
      <c r="F49" s="295"/>
      <c r="G49" s="295"/>
      <c r="H49" s="295"/>
      <c r="I49" s="295"/>
      <c r="J49" s="296"/>
      <c r="K49" s="296"/>
      <c r="L49" s="297"/>
      <c r="M49" s="30"/>
      <c r="N49" s="642"/>
    </row>
    <row r="50" spans="1:14" ht="12.75" customHeight="1">
      <c r="A50" s="667" t="s">
        <v>248</v>
      </c>
      <c r="B50" s="668"/>
      <c r="C50" s="668"/>
      <c r="D50" s="668"/>
      <c r="E50" s="668"/>
      <c r="F50" s="668"/>
      <c r="G50" s="668"/>
      <c r="H50" s="668"/>
      <c r="I50" s="668"/>
      <c r="J50" s="668"/>
      <c r="K50" s="668"/>
      <c r="L50" s="668"/>
      <c r="M50" s="669"/>
      <c r="N50" s="642"/>
    </row>
    <row r="51" spans="1:14" ht="17.25" customHeight="1">
      <c r="A51" s="667"/>
      <c r="B51" s="668"/>
      <c r="C51" s="668"/>
      <c r="D51" s="668"/>
      <c r="E51" s="668"/>
      <c r="F51" s="668"/>
      <c r="G51" s="668"/>
      <c r="H51" s="668"/>
      <c r="I51" s="668"/>
      <c r="J51" s="668"/>
      <c r="K51" s="668"/>
      <c r="L51" s="668"/>
      <c r="M51" s="669"/>
      <c r="N51" s="642"/>
    </row>
    <row r="52" spans="1:14" ht="10.5" customHeight="1">
      <c r="A52" s="298"/>
      <c r="B52" s="299"/>
      <c r="C52" s="299"/>
      <c r="D52" s="299"/>
      <c r="E52" s="299"/>
      <c r="F52" s="299"/>
      <c r="G52" s="299"/>
      <c r="H52" s="299"/>
      <c r="I52" s="299"/>
      <c r="J52" s="299"/>
      <c r="K52" s="299"/>
      <c r="L52" s="299"/>
      <c r="M52" s="300"/>
      <c r="N52" s="642"/>
    </row>
    <row r="53" spans="1:14" ht="13.5" thickBot="1">
      <c r="A53" s="594"/>
      <c r="B53" s="595"/>
      <c r="C53" s="595"/>
      <c r="D53" s="595"/>
      <c r="E53" s="595"/>
      <c r="F53" s="595"/>
      <c r="G53" s="595"/>
      <c r="H53" s="595"/>
      <c r="I53" s="595"/>
      <c r="J53" s="595"/>
      <c r="K53" s="595"/>
      <c r="L53" s="595"/>
      <c r="M53" s="596"/>
      <c r="N53" s="642"/>
    </row>
    <row r="54" spans="1:14" s="30" customFormat="1" ht="35.25" customHeight="1">
      <c r="A54" s="380" t="s">
        <v>223</v>
      </c>
      <c r="B54" s="381"/>
      <c r="C54" s="381"/>
      <c r="D54" s="381"/>
      <c r="E54" s="381"/>
      <c r="F54" s="381"/>
      <c r="G54" s="381"/>
      <c r="H54" s="381"/>
      <c r="I54" s="381"/>
      <c r="J54" s="381"/>
      <c r="K54" s="381"/>
      <c r="L54" s="381"/>
      <c r="M54" s="381"/>
      <c r="N54" s="642"/>
    </row>
    <row r="55" spans="1:14" s="30" customFormat="1" ht="18.5" thickBot="1">
      <c r="A55" s="369" t="s">
        <v>205</v>
      </c>
      <c r="B55" s="370"/>
      <c r="C55" s="370"/>
      <c r="D55" s="370"/>
      <c r="E55" s="370"/>
      <c r="F55" s="370"/>
      <c r="G55" s="370"/>
      <c r="H55" s="370"/>
      <c r="I55" s="370"/>
      <c r="J55" s="370"/>
      <c r="K55" s="370"/>
      <c r="L55" s="370"/>
      <c r="M55" s="370"/>
      <c r="N55" s="643"/>
    </row>
  </sheetData>
  <sheetProtection algorithmName="SHA-512" hashValue="T9H2aGXdNK5gxthflXHbGzIo1VSOsIDOpcAAO3cXiW/EHx3t5PB2uzpmJiWav6ipo7Go3PTnj7sVl4/12TyoQg==" saltValue="d5aDw/mvQYql6Zwwt5jt5Q==" spinCount="100000" sheet="1" objects="1" scenarios="1"/>
  <mergeCells count="57">
    <mergeCell ref="L2:N3"/>
    <mergeCell ref="F3:J3"/>
    <mergeCell ref="F4:J4"/>
    <mergeCell ref="A5:N5"/>
    <mergeCell ref="I6:J6"/>
    <mergeCell ref="K6:M6"/>
    <mergeCell ref="N6:N55"/>
    <mergeCell ref="A7:M7"/>
    <mergeCell ref="E8:I8"/>
    <mergeCell ref="L8:M8"/>
    <mergeCell ref="E9:I9"/>
    <mergeCell ref="L9:M10"/>
    <mergeCell ref="E10:I10"/>
    <mergeCell ref="E11:I11"/>
    <mergeCell ref="K11:M11"/>
    <mergeCell ref="E13:I13"/>
    <mergeCell ref="K13:M13"/>
    <mergeCell ref="E14:I14"/>
    <mergeCell ref="K14:M14"/>
    <mergeCell ref="E12:I12"/>
    <mergeCell ref="J12:K12"/>
    <mergeCell ref="E15:I15"/>
    <mergeCell ref="K15:M15"/>
    <mergeCell ref="C26:D26"/>
    <mergeCell ref="I26:M26"/>
    <mergeCell ref="A17:M17"/>
    <mergeCell ref="I18:M18"/>
    <mergeCell ref="L19:M19"/>
    <mergeCell ref="A21:M21"/>
    <mergeCell ref="A22:M22"/>
    <mergeCell ref="H24:H25"/>
    <mergeCell ref="I24:M25"/>
    <mergeCell ref="B18:C18"/>
    <mergeCell ref="D18:E18"/>
    <mergeCell ref="A54:M54"/>
    <mergeCell ref="A55:M55"/>
    <mergeCell ref="G44:J44"/>
    <mergeCell ref="J45:L45"/>
    <mergeCell ref="A46:I46"/>
    <mergeCell ref="J46:L46"/>
    <mergeCell ref="A47:I47"/>
    <mergeCell ref="J47:L47"/>
    <mergeCell ref="A48:I48"/>
    <mergeCell ref="A50:M51"/>
    <mergeCell ref="A53:M53"/>
    <mergeCell ref="G43:J43"/>
    <mergeCell ref="J28:M28"/>
    <mergeCell ref="J29:M29"/>
    <mergeCell ref="A32:H34"/>
    <mergeCell ref="J32:M32"/>
    <mergeCell ref="J33:M34"/>
    <mergeCell ref="A35:M35"/>
    <mergeCell ref="A36:M38"/>
    <mergeCell ref="A40:M40"/>
    <mergeCell ref="A41:F41"/>
    <mergeCell ref="G41:M41"/>
    <mergeCell ref="G42:J42"/>
  </mergeCells>
  <printOptions horizontalCentered="1" verticalCentered="1"/>
  <pageMargins left="0.39370078740157483" right="0.39370078740157483" top="0.39370078740157483" bottom="0.39370078740157483" header="0" footer="0"/>
  <pageSetup scale="71" fitToHeight="5"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0.34998626667073579"/>
  </sheetPr>
  <dimension ref="A1:N94"/>
  <sheetViews>
    <sheetView showGridLines="0" zoomScaleNormal="100" zoomScaleSheetLayoutView="100" workbookViewId="0"/>
  </sheetViews>
  <sheetFormatPr baseColWidth="10" defaultColWidth="11.453125" defaultRowHeight="11.5"/>
  <cols>
    <col min="1" max="1" width="11.453125" style="30" customWidth="1"/>
    <col min="2" max="4" width="9.26953125" style="30" customWidth="1"/>
    <col min="5" max="9" width="11.453125" style="30" customWidth="1"/>
    <col min="10" max="10" width="10.7265625" style="30" customWidth="1"/>
    <col min="11" max="11" width="10.453125" style="30" customWidth="1"/>
    <col min="12" max="12" width="14.26953125" style="30" customWidth="1"/>
    <col min="13" max="13" width="7.7265625" style="30" customWidth="1"/>
    <col min="14" max="16384" width="11.453125" style="30"/>
  </cols>
  <sheetData>
    <row r="1" spans="1:13" s="33" customFormat="1" ht="37.5" customHeight="1">
      <c r="A1" s="32"/>
      <c r="B1" s="32"/>
      <c r="C1" s="32"/>
      <c r="D1" s="29"/>
      <c r="E1" s="29"/>
      <c r="F1" s="29"/>
      <c r="G1" s="29"/>
      <c r="H1" s="29"/>
      <c r="I1" s="29"/>
      <c r="J1" s="29"/>
      <c r="K1" s="29"/>
      <c r="L1" s="29"/>
      <c r="M1" s="29"/>
    </row>
    <row r="2" spans="1:13" s="33" customFormat="1" ht="15" customHeight="1">
      <c r="A2" s="30"/>
      <c r="B2" s="30"/>
      <c r="C2" s="30"/>
      <c r="D2" s="30"/>
      <c r="E2" s="34"/>
      <c r="F2" s="35"/>
      <c r="G2" s="35"/>
      <c r="H2" s="35"/>
      <c r="I2" s="35"/>
      <c r="J2" s="35"/>
      <c r="K2" s="454"/>
      <c r="L2" s="454"/>
      <c r="M2" s="454"/>
    </row>
    <row r="3" spans="1:13" s="33" customFormat="1" ht="15" customHeight="1">
      <c r="A3" s="30"/>
      <c r="B3" s="30"/>
      <c r="C3" s="30"/>
      <c r="D3" s="36"/>
      <c r="E3" s="456" t="s">
        <v>249</v>
      </c>
      <c r="F3" s="456"/>
      <c r="G3" s="456"/>
      <c r="H3" s="456"/>
      <c r="I3" s="456"/>
      <c r="J3" s="247"/>
      <c r="K3" s="454"/>
      <c r="L3" s="454"/>
      <c r="M3" s="454"/>
    </row>
    <row r="4" spans="1:13" s="33" customFormat="1" ht="30" customHeight="1" thickBot="1">
      <c r="A4" s="30"/>
      <c r="B4" s="30"/>
      <c r="C4" s="30"/>
      <c r="D4" s="30"/>
      <c r="E4" s="715" t="s">
        <v>16</v>
      </c>
      <c r="F4" s="715"/>
      <c r="G4" s="715"/>
      <c r="H4" s="715"/>
      <c r="I4" s="715"/>
      <c r="J4" s="248"/>
      <c r="K4" s="34"/>
      <c r="L4" s="37"/>
      <c r="M4" s="30"/>
    </row>
    <row r="5" spans="1:13" s="33" customFormat="1" ht="36.75" customHeight="1" thickBot="1">
      <c r="A5" s="458" t="str">
        <f>'Food &amp; Bev.'!A5</f>
        <v xml:space="preserve">No outside food or drinks is allowed for own or third party consumption during the mounting phase, event and dismounting phase. </v>
      </c>
      <c r="B5" s="459"/>
      <c r="C5" s="459"/>
      <c r="D5" s="459"/>
      <c r="E5" s="459"/>
      <c r="F5" s="459"/>
      <c r="G5" s="459"/>
      <c r="H5" s="459"/>
      <c r="I5" s="459"/>
      <c r="J5" s="459"/>
      <c r="K5" s="459"/>
      <c r="L5" s="459"/>
      <c r="M5" s="460"/>
    </row>
    <row r="6" spans="1:13" s="33" customFormat="1" ht="12.75" customHeight="1">
      <c r="A6" s="180" t="s">
        <v>18</v>
      </c>
      <c r="B6" s="39" t="str">
        <f>+'DATOS MAESTROS'!$B$3</f>
        <v>IBTM 2026</v>
      </c>
      <c r="C6" s="40"/>
      <c r="D6" s="40"/>
      <c r="E6" s="40"/>
      <c r="F6" s="40"/>
      <c r="G6" s="41"/>
      <c r="H6" s="461" t="s">
        <v>19</v>
      </c>
      <c r="I6" s="462"/>
      <c r="J6" s="463" t="str">
        <f>+'DATOS MAESTROS'!$B$4</f>
        <v>August 19 - 20, 2026</v>
      </c>
      <c r="K6" s="464"/>
      <c r="L6" s="464"/>
      <c r="M6" s="716" t="s">
        <v>250</v>
      </c>
    </row>
    <row r="7" spans="1:13" s="33" customFormat="1" ht="14.5" thickBot="1">
      <c r="A7" s="469" t="str">
        <f>'Food &amp; Bev.'!A7</f>
        <v>GENERAL CUSTOMER INFORMATION</v>
      </c>
      <c r="B7" s="470"/>
      <c r="C7" s="470"/>
      <c r="D7" s="470"/>
      <c r="E7" s="470"/>
      <c r="F7" s="470"/>
      <c r="G7" s="470"/>
      <c r="H7" s="470"/>
      <c r="I7" s="470"/>
      <c r="J7" s="470"/>
      <c r="K7" s="470"/>
      <c r="L7" s="470"/>
      <c r="M7" s="717"/>
    </row>
    <row r="8" spans="1:13" s="33" customFormat="1" ht="13" thickBot="1">
      <c r="A8" s="181" t="s">
        <v>22</v>
      </c>
      <c r="B8" s="42"/>
      <c r="C8" s="42"/>
      <c r="D8" s="471"/>
      <c r="E8" s="471"/>
      <c r="F8" s="471"/>
      <c r="G8" s="471"/>
      <c r="H8" s="471"/>
      <c r="I8" s="43"/>
      <c r="J8" s="43"/>
      <c r="K8" s="472" t="s">
        <v>23</v>
      </c>
      <c r="L8" s="473"/>
      <c r="M8" s="717"/>
    </row>
    <row r="9" spans="1:13" s="33" customFormat="1" ht="12.75" customHeight="1">
      <c r="A9" s="182" t="s">
        <v>24</v>
      </c>
      <c r="B9" s="44"/>
      <c r="C9" s="44"/>
      <c r="D9" s="431"/>
      <c r="E9" s="431"/>
      <c r="F9" s="431"/>
      <c r="G9" s="431"/>
      <c r="H9" s="431"/>
      <c r="I9" s="43"/>
      <c r="J9" s="43"/>
      <c r="K9" s="474"/>
      <c r="L9" s="475"/>
      <c r="M9" s="717"/>
    </row>
    <row r="10" spans="1:13" s="33" customFormat="1" ht="13.5" customHeight="1" thickBot="1">
      <c r="A10" s="182" t="s">
        <v>25</v>
      </c>
      <c r="B10" s="44"/>
      <c r="C10" s="44"/>
      <c r="D10" s="431"/>
      <c r="E10" s="431"/>
      <c r="F10" s="431"/>
      <c r="G10" s="431"/>
      <c r="H10" s="431"/>
      <c r="I10" s="43"/>
      <c r="J10" s="43"/>
      <c r="K10" s="476"/>
      <c r="L10" s="477"/>
      <c r="M10" s="717"/>
    </row>
    <row r="11" spans="1:13" s="33" customFormat="1" ht="12.5">
      <c r="A11" s="182" t="s">
        <v>26</v>
      </c>
      <c r="B11" s="44"/>
      <c r="C11" s="44"/>
      <c r="D11" s="431"/>
      <c r="E11" s="431"/>
      <c r="F11" s="431"/>
      <c r="G11" s="431"/>
      <c r="H11" s="431"/>
      <c r="I11" s="45" t="s">
        <v>208</v>
      </c>
      <c r="J11" s="450"/>
      <c r="K11" s="450"/>
      <c r="L11" s="450"/>
      <c r="M11" s="717"/>
    </row>
    <row r="12" spans="1:13" s="33" customFormat="1" ht="12.5">
      <c r="A12" s="182" t="s">
        <v>28</v>
      </c>
      <c r="B12" s="44"/>
      <c r="C12" s="44"/>
      <c r="D12" s="431"/>
      <c r="E12" s="431"/>
      <c r="F12" s="431"/>
      <c r="G12" s="431"/>
      <c r="H12" s="431"/>
      <c r="I12" s="432" t="s">
        <v>29</v>
      </c>
      <c r="J12" s="432"/>
      <c r="K12" s="241"/>
      <c r="L12" s="241"/>
      <c r="M12" s="717"/>
    </row>
    <row r="13" spans="1:13" s="33" customFormat="1" ht="12.5">
      <c r="A13" s="182" t="s">
        <v>30</v>
      </c>
      <c r="B13" s="44"/>
      <c r="C13" s="44"/>
      <c r="D13" s="431"/>
      <c r="E13" s="431"/>
      <c r="F13" s="431"/>
      <c r="G13" s="431"/>
      <c r="H13" s="431"/>
      <c r="I13" s="45" t="s">
        <v>31</v>
      </c>
      <c r="J13" s="450"/>
      <c r="K13" s="450"/>
      <c r="L13" s="450"/>
      <c r="M13" s="717"/>
    </row>
    <row r="14" spans="1:13" s="33" customFormat="1" ht="12.5">
      <c r="A14" s="182" t="s">
        <v>32</v>
      </c>
      <c r="B14" s="44"/>
      <c r="C14" s="44"/>
      <c r="D14" s="431"/>
      <c r="E14" s="431"/>
      <c r="F14" s="431"/>
      <c r="G14" s="431"/>
      <c r="H14" s="431"/>
      <c r="I14" s="45" t="s">
        <v>33</v>
      </c>
      <c r="J14" s="450"/>
      <c r="K14" s="450"/>
      <c r="L14" s="450"/>
      <c r="M14" s="717"/>
    </row>
    <row r="15" spans="1:13" s="33" customFormat="1" ht="12.5">
      <c r="A15" s="182" t="s">
        <v>34</v>
      </c>
      <c r="B15" s="44"/>
      <c r="C15" s="44"/>
      <c r="D15" s="431"/>
      <c r="E15" s="431"/>
      <c r="F15" s="431"/>
      <c r="G15" s="431"/>
      <c r="H15" s="431"/>
      <c r="I15" s="43"/>
      <c r="J15" s="432"/>
      <c r="K15" s="432"/>
      <c r="L15" s="432"/>
      <c r="M15" s="717"/>
    </row>
    <row r="16" spans="1:13" s="33" customFormat="1" ht="3" customHeight="1">
      <c r="A16" s="44"/>
      <c r="B16" s="44"/>
      <c r="C16" s="44"/>
      <c r="D16" s="43"/>
      <c r="E16" s="43"/>
      <c r="F16" s="43"/>
      <c r="G16" s="43"/>
      <c r="H16" s="43"/>
      <c r="I16" s="44"/>
      <c r="J16" s="44"/>
      <c r="K16" s="44"/>
      <c r="L16" s="43"/>
      <c r="M16" s="718"/>
    </row>
    <row r="17" spans="1:13" s="33" customFormat="1" ht="15" customHeight="1">
      <c r="A17" s="435" t="s">
        <v>35</v>
      </c>
      <c r="B17" s="436"/>
      <c r="C17" s="436"/>
      <c r="D17" s="436"/>
      <c r="E17" s="436"/>
      <c r="F17" s="436"/>
      <c r="G17" s="436"/>
      <c r="H17" s="436"/>
      <c r="I17" s="436"/>
      <c r="J17" s="436"/>
      <c r="K17" s="436"/>
      <c r="L17" s="436"/>
      <c r="M17" s="717"/>
    </row>
    <row r="18" spans="1:13" s="33" customFormat="1" ht="15" customHeight="1">
      <c r="A18" s="206"/>
      <c r="B18" s="364"/>
      <c r="C18" s="684" t="s">
        <v>251</v>
      </c>
      <c r="D18" s="684"/>
      <c r="E18" s="684"/>
      <c r="F18" s="684"/>
      <c r="G18" s="684"/>
      <c r="H18" s="684"/>
      <c r="I18" s="367">
        <f>+'DATOS MAESTROS'!$B$5</f>
        <v>46231</v>
      </c>
      <c r="J18" s="364"/>
      <c r="K18" s="364"/>
      <c r="L18" s="365"/>
      <c r="M18" s="717"/>
    </row>
    <row r="19" spans="1:13" s="33" customFormat="1" ht="12.75" customHeight="1">
      <c r="A19" s="189" t="s">
        <v>36</v>
      </c>
      <c r="B19" s="43" t="s">
        <v>252</v>
      </c>
      <c r="C19" s="63"/>
      <c r="D19" s="275" t="s">
        <v>253</v>
      </c>
      <c r="E19" s="63">
        <v>36314909</v>
      </c>
      <c r="F19" s="63"/>
      <c r="G19" s="74" t="str">
        <f>'Food &amp; Bev.'!H18</f>
        <v>Beneficiary:</v>
      </c>
      <c r="H19" s="372" t="s">
        <v>39</v>
      </c>
      <c r="I19" s="372"/>
      <c r="J19" s="372"/>
      <c r="K19" s="372"/>
      <c r="L19" s="492"/>
      <c r="M19" s="717"/>
    </row>
    <row r="20" spans="1:13" s="33" customFormat="1" ht="12.5">
      <c r="A20" s="326" t="s">
        <v>40</v>
      </c>
      <c r="B20" s="43" t="s">
        <v>41</v>
      </c>
      <c r="C20" s="43"/>
      <c r="D20" s="48"/>
      <c r="E20" s="43"/>
      <c r="F20" s="49"/>
      <c r="G20" s="275" t="s">
        <v>42</v>
      </c>
      <c r="H20" s="275"/>
      <c r="I20" s="275"/>
      <c r="J20" s="363">
        <f>+'DATOS MAESTROS'!B6</f>
        <v>46246</v>
      </c>
      <c r="K20" s="441"/>
      <c r="L20" s="682"/>
      <c r="M20" s="717"/>
    </row>
    <row r="21" spans="1:13" s="33" customFormat="1" ht="12.75" customHeight="1">
      <c r="A21" s="189" t="s">
        <v>43</v>
      </c>
      <c r="B21" s="723" t="s">
        <v>44</v>
      </c>
      <c r="C21" s="723"/>
      <c r="D21" s="573"/>
      <c r="E21" s="573"/>
      <c r="F21" s="573"/>
      <c r="G21" s="43"/>
      <c r="H21" s="43"/>
      <c r="I21" s="43"/>
      <c r="J21" s="50"/>
      <c r="K21" s="50"/>
      <c r="L21" s="43"/>
      <c r="M21" s="717"/>
    </row>
    <row r="22" spans="1:13" s="33" customFormat="1" ht="14">
      <c r="A22" s="435" t="s">
        <v>45</v>
      </c>
      <c r="B22" s="436"/>
      <c r="C22" s="436"/>
      <c r="D22" s="436"/>
      <c r="E22" s="436"/>
      <c r="F22" s="436"/>
      <c r="G22" s="436"/>
      <c r="H22" s="436"/>
      <c r="I22" s="436"/>
      <c r="J22" s="436"/>
      <c r="K22" s="436"/>
      <c r="L22" s="436"/>
      <c r="M22" s="717"/>
    </row>
    <row r="23" spans="1:13" s="33" customFormat="1" ht="14">
      <c r="A23" s="435" t="s">
        <v>46</v>
      </c>
      <c r="B23" s="436"/>
      <c r="C23" s="436"/>
      <c r="D23" s="436"/>
      <c r="E23" s="436"/>
      <c r="F23" s="436"/>
      <c r="G23" s="436"/>
      <c r="H23" s="436"/>
      <c r="I23" s="436"/>
      <c r="J23" s="436"/>
      <c r="K23" s="436"/>
      <c r="L23" s="436"/>
      <c r="M23" s="717"/>
    </row>
    <row r="24" spans="1:13" s="33" customFormat="1" ht="13" thickBot="1">
      <c r="A24" s="325" t="s">
        <v>38</v>
      </c>
      <c r="B24" s="43" t="s">
        <v>39</v>
      </c>
      <c r="C24" s="43"/>
      <c r="D24" s="43"/>
      <c r="E24" s="43"/>
      <c r="F24" s="43"/>
      <c r="G24" s="43"/>
      <c r="H24" s="51"/>
      <c r="I24" s="51"/>
      <c r="J24" s="43"/>
      <c r="K24" s="43"/>
      <c r="L24" s="43"/>
      <c r="M24" s="717"/>
    </row>
    <row r="25" spans="1:13" s="33" customFormat="1" ht="12.75" customHeight="1">
      <c r="A25" s="186"/>
      <c r="B25" s="52"/>
      <c r="C25" s="52"/>
      <c r="D25" s="53"/>
      <c r="E25" s="53"/>
      <c r="F25" s="44"/>
      <c r="G25" s="445" t="s">
        <v>48</v>
      </c>
      <c r="H25" s="446"/>
      <c r="I25" s="447"/>
      <c r="J25" s="447"/>
      <c r="K25" s="447"/>
      <c r="L25" s="447"/>
      <c r="M25" s="717"/>
    </row>
    <row r="26" spans="1:13" s="33" customFormat="1" ht="13" thickBot="1">
      <c r="A26" s="184"/>
      <c r="B26" s="44"/>
      <c r="C26" s="44"/>
      <c r="D26" s="43"/>
      <c r="E26" s="43"/>
      <c r="F26" s="43"/>
      <c r="G26" s="445"/>
      <c r="H26" s="448"/>
      <c r="I26" s="449"/>
      <c r="J26" s="449"/>
      <c r="K26" s="449"/>
      <c r="L26" s="449"/>
      <c r="M26" s="717"/>
    </row>
    <row r="27" spans="1:13" s="33" customFormat="1" ht="12.75" customHeight="1">
      <c r="A27" s="184"/>
      <c r="B27" s="433" t="s">
        <v>49</v>
      </c>
      <c r="C27" s="433"/>
      <c r="D27" s="43"/>
      <c r="E27" s="43"/>
      <c r="F27" s="43"/>
      <c r="G27" s="43"/>
      <c r="H27" s="434" t="s">
        <v>50</v>
      </c>
      <c r="I27" s="434"/>
      <c r="J27" s="434"/>
      <c r="K27" s="434"/>
      <c r="L27" s="434"/>
      <c r="M27" s="717"/>
    </row>
    <row r="28" spans="1:13" s="33" customFormat="1" ht="12.75" customHeight="1" thickBot="1">
      <c r="A28" s="184"/>
      <c r="B28" s="54" t="s">
        <v>51</v>
      </c>
      <c r="C28" s="55"/>
      <c r="E28" s="56" t="s">
        <v>52</v>
      </c>
      <c r="F28" s="57"/>
      <c r="G28" s="43"/>
      <c r="H28" s="58"/>
      <c r="I28" s="58"/>
      <c r="J28" s="58"/>
      <c r="K28" s="58"/>
      <c r="L28" s="58"/>
      <c r="M28" s="717"/>
    </row>
    <row r="29" spans="1:13" s="33" customFormat="1" ht="12.5">
      <c r="A29" s="187"/>
      <c r="B29" s="56" t="s">
        <v>53</v>
      </c>
      <c r="C29" s="55"/>
      <c r="E29" s="56"/>
      <c r="F29" s="56"/>
      <c r="G29" s="51"/>
      <c r="H29" s="51"/>
      <c r="I29" s="411"/>
      <c r="J29" s="411"/>
      <c r="K29" s="411"/>
      <c r="L29" s="411"/>
      <c r="M29" s="717"/>
    </row>
    <row r="30" spans="1:13" s="33" customFormat="1" ht="13.5" customHeight="1" thickBot="1">
      <c r="A30" s="187"/>
      <c r="B30" s="59" t="s">
        <v>54</v>
      </c>
      <c r="C30" s="55"/>
      <c r="E30" s="56" t="s">
        <v>55</v>
      </c>
      <c r="F30" s="57"/>
      <c r="G30" s="43"/>
      <c r="H30" s="43"/>
      <c r="I30" s="412" t="s">
        <v>56</v>
      </c>
      <c r="J30" s="412"/>
      <c r="K30" s="412"/>
      <c r="L30" s="412"/>
      <c r="M30" s="717"/>
    </row>
    <row r="31" spans="1:13" s="33" customFormat="1" ht="12.5">
      <c r="A31" s="187"/>
      <c r="G31" s="43"/>
      <c r="H31" s="43"/>
      <c r="I31" s="60"/>
      <c r="J31" s="60"/>
      <c r="K31" s="60"/>
      <c r="L31" s="60"/>
      <c r="M31" s="717"/>
    </row>
    <row r="32" spans="1:13" s="33" customFormat="1" ht="12.5">
      <c r="A32" s="187"/>
      <c r="B32" s="56"/>
      <c r="C32" s="44"/>
      <c r="E32" s="56"/>
      <c r="F32" s="56"/>
      <c r="G32" s="43"/>
      <c r="H32" s="43"/>
      <c r="I32" s="60"/>
      <c r="J32" s="60"/>
      <c r="K32" s="60"/>
      <c r="L32" s="60"/>
      <c r="M32" s="717"/>
    </row>
    <row r="33" spans="1:14" s="33" customFormat="1" ht="12.75" customHeight="1">
      <c r="A33" s="413" t="str">
        <f>'Food &amp; Bev.'!A32</f>
        <v>Please be sure to include the complete information on your credit card. The charge will be done in Mexican Currency, and your bank statement will reflect the exchange rate applied at the time of the transaction; therefore prices may vary at the end.</v>
      </c>
      <c r="B33" s="414"/>
      <c r="C33" s="414"/>
      <c r="D33" s="414"/>
      <c r="E33" s="414"/>
      <c r="F33" s="414"/>
      <c r="G33" s="414"/>
      <c r="H33" s="51"/>
      <c r="I33" s="417"/>
      <c r="J33" s="417"/>
      <c r="K33" s="417"/>
      <c r="L33" s="417"/>
      <c r="M33" s="717"/>
    </row>
    <row r="34" spans="1:14" s="33" customFormat="1" ht="12.75" customHeight="1">
      <c r="A34" s="413"/>
      <c r="B34" s="414"/>
      <c r="C34" s="414"/>
      <c r="D34" s="414"/>
      <c r="E34" s="414"/>
      <c r="F34" s="414"/>
      <c r="G34" s="414"/>
      <c r="H34" s="61"/>
      <c r="I34" s="418" t="s">
        <v>58</v>
      </c>
      <c r="J34" s="418"/>
      <c r="K34" s="418"/>
      <c r="L34" s="580"/>
      <c r="M34" s="717"/>
    </row>
    <row r="35" spans="1:14" s="33" customFormat="1" ht="12.5">
      <c r="A35" s="415"/>
      <c r="B35" s="416"/>
      <c r="C35" s="416"/>
      <c r="D35" s="416"/>
      <c r="E35" s="416"/>
      <c r="F35" s="416"/>
      <c r="G35" s="416"/>
      <c r="H35" s="63"/>
      <c r="I35" s="419"/>
      <c r="J35" s="419"/>
      <c r="K35" s="419"/>
      <c r="L35" s="581"/>
      <c r="M35" s="717"/>
    </row>
    <row r="36" spans="1:14" s="33" customFormat="1" ht="14">
      <c r="A36" s="420" t="s">
        <v>59</v>
      </c>
      <c r="B36" s="421"/>
      <c r="C36" s="421"/>
      <c r="D36" s="421"/>
      <c r="E36" s="421"/>
      <c r="F36" s="421"/>
      <c r="G36" s="421"/>
      <c r="H36" s="421"/>
      <c r="I36" s="421"/>
      <c r="J36" s="421"/>
      <c r="K36" s="421"/>
      <c r="L36" s="422"/>
      <c r="M36" s="717"/>
    </row>
    <row r="37" spans="1:14" s="33" customFormat="1" ht="24" customHeight="1">
      <c r="A37" s="423" t="s">
        <v>60</v>
      </c>
      <c r="B37" s="424"/>
      <c r="C37" s="424"/>
      <c r="D37" s="424"/>
      <c r="E37" s="424"/>
      <c r="F37" s="424"/>
      <c r="G37" s="424"/>
      <c r="H37" s="424"/>
      <c r="I37" s="424"/>
      <c r="J37" s="424"/>
      <c r="K37" s="424"/>
      <c r="L37" s="424"/>
      <c r="M37" s="717"/>
    </row>
    <row r="38" spans="1:14" s="33" customFormat="1" ht="19.5" customHeight="1">
      <c r="A38" s="425"/>
      <c r="B38" s="426"/>
      <c r="C38" s="426"/>
      <c r="D38" s="426"/>
      <c r="E38" s="426"/>
      <c r="F38" s="426"/>
      <c r="G38" s="426"/>
      <c r="H38" s="426"/>
      <c r="I38" s="426"/>
      <c r="J38" s="426"/>
      <c r="K38" s="426"/>
      <c r="L38" s="426"/>
      <c r="M38" s="717"/>
    </row>
    <row r="39" spans="1:14" s="33" customFormat="1" ht="18.75" customHeight="1">
      <c r="A39" s="427"/>
      <c r="B39" s="428"/>
      <c r="C39" s="428"/>
      <c r="D39" s="428"/>
      <c r="E39" s="428"/>
      <c r="F39" s="428"/>
      <c r="G39" s="428"/>
      <c r="H39" s="428"/>
      <c r="I39" s="428"/>
      <c r="J39" s="428"/>
      <c r="K39" s="428"/>
      <c r="L39" s="428"/>
      <c r="M39" s="717"/>
    </row>
    <row r="40" spans="1:14" ht="15" customHeight="1">
      <c r="A40" s="64"/>
      <c r="B40" s="34"/>
      <c r="C40" s="34"/>
      <c r="D40" s="34"/>
      <c r="E40" s="34"/>
      <c r="F40" s="34"/>
      <c r="G40" s="34"/>
      <c r="H40" s="34"/>
      <c r="I40" s="34"/>
      <c r="J40" s="34"/>
      <c r="K40" s="34"/>
      <c r="L40" s="34"/>
      <c r="M40" s="717"/>
    </row>
    <row r="41" spans="1:14" ht="13.75" customHeight="1">
      <c r="A41" s="699" t="s">
        <v>254</v>
      </c>
      <c r="B41" s="700"/>
      <c r="C41" s="700"/>
      <c r="D41" s="700"/>
      <c r="E41" s="700"/>
      <c r="F41" s="700"/>
      <c r="G41" s="700"/>
      <c r="H41" s="700"/>
      <c r="I41" s="700"/>
      <c r="J41" s="700"/>
      <c r="K41" s="700"/>
      <c r="L41" s="8"/>
      <c r="M41" s="717"/>
    </row>
    <row r="42" spans="1:14" ht="18.75" customHeight="1">
      <c r="A42" s="203" t="s">
        <v>255</v>
      </c>
      <c r="B42" s="137" t="s">
        <v>256</v>
      </c>
      <c r="C42" s="711" t="s">
        <v>210</v>
      </c>
      <c r="D42" s="711"/>
      <c r="E42" s="711"/>
      <c r="F42" s="711"/>
      <c r="G42" s="711"/>
      <c r="H42" s="711"/>
      <c r="I42" s="711"/>
      <c r="J42" s="724" t="s">
        <v>257</v>
      </c>
      <c r="K42" s="725"/>
      <c r="L42" s="7" t="s">
        <v>258</v>
      </c>
      <c r="M42" s="717"/>
    </row>
    <row r="43" spans="1:14" ht="23.25" customHeight="1">
      <c r="A43" s="69"/>
      <c r="B43" s="70"/>
      <c r="C43" s="720" t="s">
        <v>259</v>
      </c>
      <c r="D43" s="720"/>
      <c r="E43" s="720"/>
      <c r="F43" s="720"/>
      <c r="G43" s="720"/>
      <c r="H43" s="720"/>
      <c r="I43" s="720"/>
      <c r="J43" s="726">
        <v>33</v>
      </c>
      <c r="K43" s="727"/>
      <c r="L43" s="354">
        <f>A43*B43*J43</f>
        <v>0</v>
      </c>
      <c r="M43" s="718"/>
      <c r="N43" s="138"/>
    </row>
    <row r="44" spans="1:14" ht="16.75" customHeight="1">
      <c r="A44" s="699" t="s">
        <v>260</v>
      </c>
      <c r="B44" s="700"/>
      <c r="C44" s="700"/>
      <c r="D44" s="700"/>
      <c r="E44" s="700"/>
      <c r="F44" s="700"/>
      <c r="G44" s="700"/>
      <c r="H44" s="700"/>
      <c r="I44" s="700"/>
      <c r="J44" s="700"/>
      <c r="K44" s="700"/>
      <c r="L44" s="8"/>
      <c r="M44" s="717"/>
    </row>
    <row r="45" spans="1:14" ht="17.25" customHeight="1">
      <c r="A45" s="728" t="s">
        <v>255</v>
      </c>
      <c r="B45" s="729"/>
      <c r="C45" s="711" t="s">
        <v>210</v>
      </c>
      <c r="D45" s="711"/>
      <c r="E45" s="711"/>
      <c r="F45" s="711"/>
      <c r="G45" s="711"/>
      <c r="H45" s="711"/>
      <c r="I45" s="711"/>
      <c r="J45" s="730" t="s">
        <v>257</v>
      </c>
      <c r="K45" s="731"/>
      <c r="L45" s="38" t="s">
        <v>258</v>
      </c>
      <c r="M45" s="718"/>
    </row>
    <row r="46" spans="1:14">
      <c r="A46" s="703"/>
      <c r="B46" s="704"/>
      <c r="C46" s="714" t="s">
        <v>261</v>
      </c>
      <c r="D46" s="714"/>
      <c r="E46" s="714"/>
      <c r="F46" s="714"/>
      <c r="G46" s="714"/>
      <c r="H46" s="714"/>
      <c r="I46" s="714"/>
      <c r="J46" s="732">
        <v>890</v>
      </c>
      <c r="K46" s="733"/>
      <c r="L46" s="354">
        <f>A46*J46</f>
        <v>0</v>
      </c>
      <c r="M46" s="718"/>
    </row>
    <row r="47" spans="1:14">
      <c r="A47" s="703"/>
      <c r="B47" s="704"/>
      <c r="C47" s="714" t="s">
        <v>262</v>
      </c>
      <c r="D47" s="714"/>
      <c r="E47" s="714"/>
      <c r="F47" s="714"/>
      <c r="G47" s="714"/>
      <c r="H47" s="714"/>
      <c r="I47" s="714"/>
      <c r="J47" s="726">
        <v>1336</v>
      </c>
      <c r="K47" s="727"/>
      <c r="L47" s="354">
        <f t="shared" ref="L47:L49" si="0">A47*J47</f>
        <v>0</v>
      </c>
      <c r="M47" s="718"/>
    </row>
    <row r="48" spans="1:14">
      <c r="A48" s="703"/>
      <c r="B48" s="704"/>
      <c r="C48" s="714" t="s">
        <v>263</v>
      </c>
      <c r="D48" s="714"/>
      <c r="E48" s="714"/>
      <c r="F48" s="714"/>
      <c r="G48" s="714"/>
      <c r="H48" s="714"/>
      <c r="I48" s="714"/>
      <c r="J48" s="726">
        <v>2226</v>
      </c>
      <c r="K48" s="727"/>
      <c r="L48" s="354">
        <f t="shared" si="0"/>
        <v>0</v>
      </c>
      <c r="M48" s="718"/>
    </row>
    <row r="49" spans="1:13">
      <c r="A49" s="703"/>
      <c r="B49" s="704"/>
      <c r="C49" s="714" t="s">
        <v>264</v>
      </c>
      <c r="D49" s="714"/>
      <c r="E49" s="714"/>
      <c r="F49" s="714"/>
      <c r="G49" s="714"/>
      <c r="H49" s="714"/>
      <c r="I49" s="714"/>
      <c r="J49" s="726">
        <v>4452</v>
      </c>
      <c r="K49" s="727"/>
      <c r="L49" s="354">
        <f t="shared" si="0"/>
        <v>0</v>
      </c>
      <c r="M49" s="718"/>
    </row>
    <row r="50" spans="1:13">
      <c r="A50" s="699" t="s">
        <v>265</v>
      </c>
      <c r="B50" s="700"/>
      <c r="C50" s="700"/>
      <c r="D50" s="700"/>
      <c r="E50" s="700"/>
      <c r="F50" s="700"/>
      <c r="G50" s="700"/>
      <c r="H50" s="700"/>
      <c r="I50" s="700"/>
      <c r="J50" s="700"/>
      <c r="K50" s="700"/>
      <c r="L50" s="8"/>
      <c r="M50" s="718"/>
    </row>
    <row r="51" spans="1:13" ht="26.25" customHeight="1">
      <c r="A51" s="728" t="s">
        <v>255</v>
      </c>
      <c r="B51" s="729"/>
      <c r="C51" s="711" t="s">
        <v>210</v>
      </c>
      <c r="D51" s="711"/>
      <c r="E51" s="711"/>
      <c r="F51" s="711"/>
      <c r="G51" s="711"/>
      <c r="H51" s="711"/>
      <c r="I51" s="711"/>
      <c r="J51" s="249" t="s">
        <v>266</v>
      </c>
      <c r="K51" s="287" t="s">
        <v>267</v>
      </c>
      <c r="L51" s="38" t="s">
        <v>258</v>
      </c>
      <c r="M51" s="718"/>
    </row>
    <row r="52" spans="1:13">
      <c r="A52" s="703"/>
      <c r="B52" s="704"/>
      <c r="C52" s="720" t="s">
        <v>268</v>
      </c>
      <c r="D52" s="720"/>
      <c r="E52" s="720"/>
      <c r="F52" s="720"/>
      <c r="G52" s="720"/>
      <c r="H52" s="720"/>
      <c r="I52" s="720"/>
      <c r="J52" s="355">
        <v>389</v>
      </c>
      <c r="K52" s="356">
        <v>466</v>
      </c>
      <c r="L52" s="354">
        <f ca="1">ROUNDUP(IF(TODAY()&lt;=$I$18,(A52*J52),(A52*K52)),0)</f>
        <v>0</v>
      </c>
      <c r="M52" s="718"/>
    </row>
    <row r="53" spans="1:13" ht="12" thickBot="1">
      <c r="A53" s="703"/>
      <c r="B53" s="704"/>
      <c r="C53" s="720" t="s">
        <v>269</v>
      </c>
      <c r="D53" s="720"/>
      <c r="E53" s="720"/>
      <c r="F53" s="720"/>
      <c r="G53" s="720"/>
      <c r="H53" s="720"/>
      <c r="I53" s="720"/>
      <c r="J53" s="357">
        <v>154</v>
      </c>
      <c r="K53" s="356">
        <v>184</v>
      </c>
      <c r="L53" s="354">
        <f ca="1">ROUNDUP(IF(TODAY()&lt;=$I$18,(A53*J53),(A53*K53)),0)</f>
        <v>0</v>
      </c>
      <c r="M53" s="718"/>
    </row>
    <row r="54" spans="1:13" ht="13">
      <c r="A54" s="705" t="s">
        <v>270</v>
      </c>
      <c r="B54" s="706"/>
      <c r="C54" s="706"/>
      <c r="D54" s="706"/>
      <c r="E54" s="706"/>
      <c r="F54" s="706"/>
      <c r="G54" s="706"/>
      <c r="H54" s="706"/>
      <c r="I54" s="706"/>
      <c r="J54" s="712" t="s">
        <v>89</v>
      </c>
      <c r="K54" s="713"/>
      <c r="L54" s="257">
        <f ca="1">SUM(L43:L53)</f>
        <v>0</v>
      </c>
      <c r="M54" s="717"/>
    </row>
    <row r="55" spans="1:13" ht="12.75" customHeight="1">
      <c r="A55" s="707"/>
      <c r="B55" s="708"/>
      <c r="C55" s="708"/>
      <c r="D55" s="708"/>
      <c r="E55" s="708"/>
      <c r="F55" s="708"/>
      <c r="G55" s="708"/>
      <c r="H55" s="708"/>
      <c r="I55" s="708"/>
      <c r="J55" s="721" t="s">
        <v>271</v>
      </c>
      <c r="K55" s="722"/>
      <c r="L55" s="9">
        <f ca="1">+L54*16%</f>
        <v>0</v>
      </c>
      <c r="M55" s="717"/>
    </row>
    <row r="56" spans="1:13" ht="13.5" thickBot="1">
      <c r="A56" s="707"/>
      <c r="B56" s="708"/>
      <c r="C56" s="708"/>
      <c r="D56" s="708"/>
      <c r="E56" s="708"/>
      <c r="F56" s="708"/>
      <c r="G56" s="708"/>
      <c r="H56" s="708"/>
      <c r="I56" s="708"/>
      <c r="J56" s="709" t="s">
        <v>221</v>
      </c>
      <c r="K56" s="710"/>
      <c r="L56" s="10">
        <f ca="1">+L55+L54</f>
        <v>0</v>
      </c>
      <c r="M56" s="717"/>
    </row>
    <row r="57" spans="1:13" ht="6" customHeight="1" thickBot="1">
      <c r="A57" s="204"/>
      <c r="B57" s="139"/>
      <c r="C57" s="139"/>
      <c r="D57" s="139"/>
      <c r="E57" s="139"/>
      <c r="F57" s="139"/>
      <c r="G57" s="139"/>
      <c r="H57" s="139"/>
      <c r="I57" s="139"/>
      <c r="J57" s="140"/>
      <c r="K57" s="140"/>
      <c r="L57" s="288"/>
      <c r="M57" s="717"/>
    </row>
    <row r="58" spans="1:13" ht="21" customHeight="1" thickBot="1">
      <c r="A58" s="701" t="s">
        <v>272</v>
      </c>
      <c r="B58" s="702"/>
      <c r="C58" s="702"/>
      <c r="D58" s="702"/>
      <c r="E58" s="702"/>
      <c r="F58" s="702"/>
      <c r="G58" s="702"/>
      <c r="H58" s="702"/>
      <c r="I58" s="702"/>
      <c r="J58" s="702"/>
      <c r="K58" s="702"/>
      <c r="L58" s="702"/>
      <c r="M58" s="717"/>
    </row>
    <row r="59" spans="1:13" ht="5.25" customHeight="1">
      <c r="A59" s="205"/>
      <c r="B59" s="289"/>
      <c r="C59" s="289"/>
      <c r="D59" s="289"/>
      <c r="E59" s="289"/>
      <c r="F59" s="289"/>
      <c r="G59" s="289"/>
      <c r="H59" s="289"/>
      <c r="I59" s="289"/>
      <c r="J59" s="289"/>
      <c r="K59" s="289"/>
      <c r="L59" s="289"/>
      <c r="M59" s="717"/>
    </row>
    <row r="60" spans="1:13" s="141" customFormat="1" ht="21" customHeight="1">
      <c r="A60" s="404" t="s">
        <v>273</v>
      </c>
      <c r="B60" s="405"/>
      <c r="C60" s="405"/>
      <c r="D60" s="405"/>
      <c r="E60" s="405"/>
      <c r="F60" s="405"/>
      <c r="G60" s="405"/>
      <c r="H60" s="405"/>
      <c r="I60" s="405"/>
      <c r="J60" s="405"/>
      <c r="K60" s="405"/>
      <c r="L60" s="406"/>
      <c r="M60" s="717"/>
    </row>
    <row r="61" spans="1:13" s="141" customFormat="1" ht="18.75" customHeight="1">
      <c r="A61" s="686" t="s">
        <v>274</v>
      </c>
      <c r="B61" s="686"/>
      <c r="C61" s="686"/>
      <c r="D61" s="686"/>
      <c r="E61" s="686"/>
      <c r="F61" s="686"/>
      <c r="G61" s="686"/>
      <c r="H61" s="686"/>
      <c r="I61" s="686"/>
      <c r="J61" s="686"/>
      <c r="K61" s="686"/>
      <c r="L61" s="686"/>
      <c r="M61" s="717"/>
    </row>
    <row r="62" spans="1:13" s="141" customFormat="1" ht="15.75" customHeight="1">
      <c r="A62" s="686" t="s">
        <v>275</v>
      </c>
      <c r="B62" s="686"/>
      <c r="C62" s="686"/>
      <c r="D62" s="686"/>
      <c r="E62" s="686"/>
      <c r="F62" s="686"/>
      <c r="G62" s="686"/>
      <c r="H62" s="686"/>
      <c r="I62" s="686"/>
      <c r="J62" s="686"/>
      <c r="K62" s="686"/>
      <c r="L62" s="686"/>
      <c r="M62" s="717"/>
    </row>
    <row r="63" spans="1:13" s="141" customFormat="1" ht="14.25" customHeight="1">
      <c r="A63" s="686" t="s">
        <v>276</v>
      </c>
      <c r="B63" s="686"/>
      <c r="C63" s="686"/>
      <c r="D63" s="686"/>
      <c r="E63" s="686"/>
      <c r="F63" s="686"/>
      <c r="G63" s="686"/>
      <c r="H63" s="686"/>
      <c r="I63" s="686"/>
      <c r="J63" s="686"/>
      <c r="K63" s="686"/>
      <c r="L63" s="686"/>
      <c r="M63" s="717"/>
    </row>
    <row r="64" spans="1:13" s="141" customFormat="1" ht="12.75" customHeight="1">
      <c r="A64" s="685" t="s">
        <v>277</v>
      </c>
      <c r="B64" s="685"/>
      <c r="C64" s="685"/>
      <c r="D64" s="685"/>
      <c r="E64" s="685"/>
      <c r="F64" s="685"/>
      <c r="G64" s="685"/>
      <c r="H64" s="685"/>
      <c r="I64" s="685"/>
      <c r="J64" s="685"/>
      <c r="K64" s="685"/>
      <c r="L64" s="685"/>
      <c r="M64" s="717"/>
    </row>
    <row r="65" spans="1:13" s="141" customFormat="1" ht="15" customHeight="1">
      <c r="A65" s="685" t="s">
        <v>278</v>
      </c>
      <c r="B65" s="685"/>
      <c r="C65" s="685"/>
      <c r="D65" s="685"/>
      <c r="E65" s="685"/>
      <c r="F65" s="685"/>
      <c r="G65" s="685"/>
      <c r="H65" s="685"/>
      <c r="I65" s="685"/>
      <c r="J65" s="685"/>
      <c r="K65" s="685"/>
      <c r="L65" s="685"/>
      <c r="M65" s="717"/>
    </row>
    <row r="66" spans="1:13" s="141" customFormat="1">
      <c r="A66" s="685" t="s">
        <v>279</v>
      </c>
      <c r="B66" s="685"/>
      <c r="C66" s="685"/>
      <c r="D66" s="685"/>
      <c r="E66" s="685"/>
      <c r="F66" s="685"/>
      <c r="G66" s="685"/>
      <c r="H66" s="685"/>
      <c r="I66" s="685"/>
      <c r="J66" s="685"/>
      <c r="K66" s="685"/>
      <c r="L66" s="685"/>
      <c r="M66" s="717"/>
    </row>
    <row r="67" spans="1:13" s="141" customFormat="1" ht="15" customHeight="1">
      <c r="A67" s="686" t="s">
        <v>280</v>
      </c>
      <c r="B67" s="686"/>
      <c r="C67" s="686"/>
      <c r="D67" s="686"/>
      <c r="E67" s="686"/>
      <c r="F67" s="686"/>
      <c r="G67" s="686"/>
      <c r="H67" s="686"/>
      <c r="I67" s="686"/>
      <c r="J67" s="686"/>
      <c r="K67" s="686"/>
      <c r="L67" s="686"/>
      <c r="M67" s="717"/>
    </row>
    <row r="68" spans="1:13" s="141" customFormat="1" ht="27" customHeight="1">
      <c r="A68" s="687" t="s">
        <v>281</v>
      </c>
      <c r="B68" s="687"/>
      <c r="C68" s="687"/>
      <c r="D68" s="687"/>
      <c r="E68" s="687"/>
      <c r="F68" s="687"/>
      <c r="G68" s="687"/>
      <c r="H68" s="687"/>
      <c r="I68" s="687"/>
      <c r="J68" s="687"/>
      <c r="K68" s="687"/>
      <c r="L68" s="687"/>
      <c r="M68" s="717"/>
    </row>
    <row r="69" spans="1:13" s="141" customFormat="1" ht="12" customHeight="1">
      <c r="A69" s="693" t="s">
        <v>282</v>
      </c>
      <c r="B69" s="693"/>
      <c r="C69" s="693"/>
      <c r="D69" s="693"/>
      <c r="E69" s="693"/>
      <c r="F69" s="693"/>
      <c r="G69" s="693"/>
      <c r="H69" s="693"/>
      <c r="I69" s="693"/>
      <c r="J69" s="693"/>
      <c r="K69" s="693"/>
      <c r="L69" s="693"/>
      <c r="M69" s="717"/>
    </row>
    <row r="70" spans="1:13" s="141" customFormat="1" ht="12.75" customHeight="1">
      <c r="A70" s="694" t="s">
        <v>283</v>
      </c>
      <c r="B70" s="694"/>
      <c r="C70" s="694"/>
      <c r="D70" s="694"/>
      <c r="E70" s="694"/>
      <c r="F70" s="694"/>
      <c r="G70" s="694"/>
      <c r="H70" s="694"/>
      <c r="I70" s="694"/>
      <c r="J70" s="694"/>
      <c r="K70" s="694"/>
      <c r="L70" s="694"/>
      <c r="M70" s="717"/>
    </row>
    <row r="71" spans="1:13" s="141" customFormat="1" ht="12.75" customHeight="1">
      <c r="A71" s="694" t="s">
        <v>284</v>
      </c>
      <c r="B71" s="694"/>
      <c r="C71" s="694"/>
      <c r="D71" s="694"/>
      <c r="E71" s="694"/>
      <c r="F71" s="694"/>
      <c r="G71" s="694"/>
      <c r="H71" s="694"/>
      <c r="I71" s="694"/>
      <c r="J71" s="694"/>
      <c r="K71" s="694"/>
      <c r="L71" s="694"/>
      <c r="M71" s="717"/>
    </row>
    <row r="72" spans="1:13" s="141" customFormat="1" ht="12.75" customHeight="1">
      <c r="A72" s="694" t="s">
        <v>285</v>
      </c>
      <c r="B72" s="694"/>
      <c r="C72" s="694"/>
      <c r="D72" s="694"/>
      <c r="E72" s="694"/>
      <c r="F72" s="694"/>
      <c r="G72" s="694"/>
      <c r="H72" s="694"/>
      <c r="I72" s="694"/>
      <c r="J72" s="694"/>
      <c r="K72" s="694"/>
      <c r="L72" s="694"/>
      <c r="M72" s="717"/>
    </row>
    <row r="73" spans="1:13" s="141" customFormat="1" ht="12.75" customHeight="1">
      <c r="A73" s="694" t="s">
        <v>286</v>
      </c>
      <c r="B73" s="694"/>
      <c r="C73" s="694"/>
      <c r="D73" s="694"/>
      <c r="E73" s="694"/>
      <c r="F73" s="694"/>
      <c r="G73" s="694"/>
      <c r="H73" s="694"/>
      <c r="I73" s="694"/>
      <c r="J73" s="694"/>
      <c r="K73" s="694"/>
      <c r="L73" s="694"/>
      <c r="M73" s="717"/>
    </row>
    <row r="74" spans="1:13" s="141" customFormat="1" ht="24.75" customHeight="1">
      <c r="A74" s="695" t="s">
        <v>287</v>
      </c>
      <c r="B74" s="696"/>
      <c r="C74" s="696"/>
      <c r="D74" s="696"/>
      <c r="E74" s="696"/>
      <c r="F74" s="696"/>
      <c r="G74" s="696"/>
      <c r="H74" s="696"/>
      <c r="I74" s="696"/>
      <c r="J74" s="696"/>
      <c r="K74" s="696"/>
      <c r="L74" s="697"/>
      <c r="M74" s="717"/>
    </row>
    <row r="75" spans="1:13" s="141" customFormat="1" ht="13">
      <c r="A75" s="451" t="s">
        <v>288</v>
      </c>
      <c r="B75" s="452"/>
      <c r="C75" s="452"/>
      <c r="D75" s="452"/>
      <c r="E75" s="452"/>
      <c r="F75" s="452"/>
      <c r="G75" s="452"/>
      <c r="H75" s="452"/>
      <c r="I75" s="452"/>
      <c r="J75" s="452"/>
      <c r="K75" s="452"/>
      <c r="L75" s="453"/>
      <c r="M75" s="717"/>
    </row>
    <row r="76" spans="1:13" s="141" customFormat="1" ht="67.5" customHeight="1">
      <c r="A76" s="690" t="s">
        <v>289</v>
      </c>
      <c r="B76" s="691"/>
      <c r="C76" s="691"/>
      <c r="D76" s="691"/>
      <c r="E76" s="691"/>
      <c r="F76" s="691"/>
      <c r="G76" s="691"/>
      <c r="H76" s="691"/>
      <c r="I76" s="691"/>
      <c r="J76" s="691"/>
      <c r="K76" s="691"/>
      <c r="L76" s="692"/>
      <c r="M76" s="717"/>
    </row>
    <row r="77" spans="1:13" s="141" customFormat="1" ht="6.75" customHeight="1">
      <c r="A77" s="688"/>
      <c r="B77" s="689"/>
      <c r="C77" s="689"/>
      <c r="D77" s="689"/>
      <c r="E77" s="689"/>
      <c r="F77" s="689"/>
      <c r="G77" s="689"/>
      <c r="H77" s="689"/>
      <c r="I77" s="689"/>
      <c r="J77" s="689"/>
      <c r="K77" s="689"/>
      <c r="L77" s="689"/>
      <c r="M77" s="717"/>
    </row>
    <row r="78" spans="1:13" s="141" customFormat="1" ht="4.5" customHeight="1" thickBot="1">
      <c r="A78" s="378"/>
      <c r="B78" s="379"/>
      <c r="C78" s="379"/>
      <c r="D78" s="379"/>
      <c r="E78" s="379"/>
      <c r="F78" s="379"/>
      <c r="G78" s="379"/>
      <c r="H78" s="379"/>
      <c r="I78" s="379"/>
      <c r="J78" s="379"/>
      <c r="K78" s="379"/>
      <c r="L78" s="698"/>
      <c r="M78" s="717"/>
    </row>
    <row r="79" spans="1:13" ht="26.25" customHeight="1">
      <c r="A79" s="380" t="s">
        <v>223</v>
      </c>
      <c r="B79" s="381"/>
      <c r="C79" s="381"/>
      <c r="D79" s="381"/>
      <c r="E79" s="381"/>
      <c r="F79" s="381"/>
      <c r="G79" s="381"/>
      <c r="H79" s="381"/>
      <c r="I79" s="381"/>
      <c r="J79" s="381"/>
      <c r="K79" s="381"/>
      <c r="L79" s="381"/>
      <c r="M79" s="717"/>
    </row>
    <row r="80" spans="1:13" ht="18.5" thickBot="1">
      <c r="A80" s="369" t="s">
        <v>205</v>
      </c>
      <c r="B80" s="370"/>
      <c r="C80" s="370"/>
      <c r="D80" s="370"/>
      <c r="E80" s="370"/>
      <c r="F80" s="370"/>
      <c r="G80" s="370"/>
      <c r="H80" s="370"/>
      <c r="I80" s="370"/>
      <c r="J80" s="370"/>
      <c r="K80" s="370"/>
      <c r="L80" s="370"/>
      <c r="M80" s="719"/>
    </row>
    <row r="91" spans="6:7" ht="12.5">
      <c r="F91" s="142"/>
      <c r="G91" s="143"/>
    </row>
    <row r="92" spans="6:7">
      <c r="F92" s="144"/>
      <c r="G92" s="142"/>
    </row>
    <row r="93" spans="6:7">
      <c r="F93" s="144"/>
      <c r="G93" s="142"/>
    </row>
    <row r="94" spans="6:7">
      <c r="F94" s="144"/>
      <c r="G94" s="142"/>
    </row>
  </sheetData>
  <sheetProtection algorithmName="SHA-512" hashValue="T57dXhUfg/uc8JQ91tSonQyHzlicPkX5VRRqDZ+QrhbJeMGrI9nzAzTXh/SLPEWz1+hsb8PGsX50f4kD7RlxRA==" saltValue="aEsU+18ACrptxruq/4sI2w==" spinCount="100000" sheet="1" objects="1" scenarios="1"/>
  <mergeCells count="95">
    <mergeCell ref="A72:L72"/>
    <mergeCell ref="A73:L73"/>
    <mergeCell ref="A75:L75"/>
    <mergeCell ref="J42:K42"/>
    <mergeCell ref="J43:K43"/>
    <mergeCell ref="A45:B45"/>
    <mergeCell ref="J45:K45"/>
    <mergeCell ref="A53:B53"/>
    <mergeCell ref="A50:K50"/>
    <mergeCell ref="A52:B52"/>
    <mergeCell ref="A51:B51"/>
    <mergeCell ref="C51:I51"/>
    <mergeCell ref="J46:K46"/>
    <mergeCell ref="J47:K47"/>
    <mergeCell ref="J48:K48"/>
    <mergeCell ref="J49:K49"/>
    <mergeCell ref="C48:I48"/>
    <mergeCell ref="C53:I53"/>
    <mergeCell ref="D8:H8"/>
    <mergeCell ref="D9:H9"/>
    <mergeCell ref="D10:H10"/>
    <mergeCell ref="D11:H11"/>
    <mergeCell ref="A17:L17"/>
    <mergeCell ref="D12:H12"/>
    <mergeCell ref="D13:H13"/>
    <mergeCell ref="D14:H14"/>
    <mergeCell ref="D15:H15"/>
    <mergeCell ref="J11:L11"/>
    <mergeCell ref="J13:L13"/>
    <mergeCell ref="J14:L14"/>
    <mergeCell ref="I12:J12"/>
    <mergeCell ref="I30:L30"/>
    <mergeCell ref="K20:L20"/>
    <mergeCell ref="A37:L39"/>
    <mergeCell ref="I29:L29"/>
    <mergeCell ref="I33:L33"/>
    <mergeCell ref="I34:L35"/>
    <mergeCell ref="A33:G35"/>
    <mergeCell ref="A36:L36"/>
    <mergeCell ref="B21:F21"/>
    <mergeCell ref="A41:K41"/>
    <mergeCell ref="A22:L22"/>
    <mergeCell ref="A23:L23"/>
    <mergeCell ref="H25:L26"/>
    <mergeCell ref="H27:L27"/>
    <mergeCell ref="G25:G26"/>
    <mergeCell ref="B27:C27"/>
    <mergeCell ref="K2:M3"/>
    <mergeCell ref="J6:L6"/>
    <mergeCell ref="A7:L7"/>
    <mergeCell ref="K8:L8"/>
    <mergeCell ref="K9:L10"/>
    <mergeCell ref="H6:I6"/>
    <mergeCell ref="A5:M5"/>
    <mergeCell ref="E3:I3"/>
    <mergeCell ref="E4:I4"/>
    <mergeCell ref="M6:M80"/>
    <mergeCell ref="C42:I42"/>
    <mergeCell ref="C43:I43"/>
    <mergeCell ref="C52:I52"/>
    <mergeCell ref="J55:K55"/>
    <mergeCell ref="A60:L60"/>
    <mergeCell ref="A61:L61"/>
    <mergeCell ref="J15:L15"/>
    <mergeCell ref="H19:L19"/>
    <mergeCell ref="A64:L64"/>
    <mergeCell ref="A44:K44"/>
    <mergeCell ref="A58:L58"/>
    <mergeCell ref="A49:B49"/>
    <mergeCell ref="A48:B48"/>
    <mergeCell ref="A47:B47"/>
    <mergeCell ref="A46:B46"/>
    <mergeCell ref="A54:I56"/>
    <mergeCell ref="J56:K56"/>
    <mergeCell ref="C45:I45"/>
    <mergeCell ref="J54:K54"/>
    <mergeCell ref="C46:I46"/>
    <mergeCell ref="C47:I47"/>
    <mergeCell ref="C49:I49"/>
    <mergeCell ref="C18:H18"/>
    <mergeCell ref="A79:L79"/>
    <mergeCell ref="A80:L80"/>
    <mergeCell ref="A65:L65"/>
    <mergeCell ref="A66:L66"/>
    <mergeCell ref="A67:L67"/>
    <mergeCell ref="A68:L68"/>
    <mergeCell ref="A77:L77"/>
    <mergeCell ref="A76:L76"/>
    <mergeCell ref="A69:L69"/>
    <mergeCell ref="A70:L70"/>
    <mergeCell ref="A71:L71"/>
    <mergeCell ref="A74:L74"/>
    <mergeCell ref="A78:L78"/>
    <mergeCell ref="A62:L62"/>
    <mergeCell ref="A63:L63"/>
  </mergeCells>
  <phoneticPr fontId="0" type="noConversion"/>
  <printOptions horizontalCentered="1"/>
  <pageMargins left="0.39370078740157483" right="0.39370078740157483" top="0" bottom="0" header="0" footer="0"/>
  <pageSetup scale="55" fitToHeight="5"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03"/>
  <sheetViews>
    <sheetView showGridLines="0" zoomScaleNormal="100" zoomScaleSheetLayoutView="100" workbookViewId="0"/>
  </sheetViews>
  <sheetFormatPr baseColWidth="10" defaultColWidth="11.453125" defaultRowHeight="11.5"/>
  <cols>
    <col min="1" max="1" width="10.26953125" style="30" customWidth="1"/>
    <col min="2" max="4" width="9.26953125" style="30" customWidth="1"/>
    <col min="5" max="11" width="11.453125" style="30" customWidth="1"/>
    <col min="12" max="12" width="14.26953125" style="30" customWidth="1"/>
    <col min="13" max="13" width="7.7265625" style="30" customWidth="1"/>
    <col min="14" max="16384" width="11.453125" style="30"/>
  </cols>
  <sheetData>
    <row r="1" spans="1:13" s="33" customFormat="1" ht="48.75" customHeight="1">
      <c r="A1" s="32" t="s">
        <v>290</v>
      </c>
      <c r="B1" s="32"/>
      <c r="C1" s="32"/>
      <c r="D1" s="29"/>
      <c r="E1" s="29"/>
      <c r="F1" s="29"/>
      <c r="G1" s="29"/>
      <c r="H1" s="29"/>
      <c r="I1" s="29"/>
      <c r="J1" s="29"/>
      <c r="K1" s="29"/>
      <c r="L1" s="29"/>
      <c r="M1" s="29"/>
    </row>
    <row r="2" spans="1:13" s="33" customFormat="1" ht="15" customHeight="1">
      <c r="A2" s="30"/>
      <c r="B2" s="30"/>
      <c r="C2" s="30"/>
      <c r="D2" s="30"/>
      <c r="E2" s="34"/>
      <c r="F2" s="35"/>
      <c r="G2" s="35"/>
      <c r="H2" s="35"/>
      <c r="I2" s="35"/>
      <c r="J2" s="35"/>
      <c r="K2" s="454"/>
      <c r="L2" s="454"/>
      <c r="M2" s="454"/>
    </row>
    <row r="3" spans="1:13" s="33" customFormat="1" ht="15" customHeight="1">
      <c r="A3" s="30"/>
      <c r="B3" s="30"/>
      <c r="C3" s="30"/>
      <c r="D3" s="751" t="s">
        <v>291</v>
      </c>
      <c r="E3" s="751"/>
      <c r="F3" s="751"/>
      <c r="G3" s="751"/>
      <c r="H3" s="751"/>
      <c r="I3" s="751"/>
      <c r="J3" s="247"/>
      <c r="K3" s="454"/>
      <c r="L3" s="454"/>
      <c r="M3" s="454"/>
    </row>
    <row r="4" spans="1:13" s="33" customFormat="1" ht="30" customHeight="1" thickBot="1">
      <c r="A4" s="30"/>
      <c r="B4" s="30"/>
      <c r="C4" s="30"/>
      <c r="D4" s="715" t="s">
        <v>292</v>
      </c>
      <c r="E4" s="715"/>
      <c r="F4" s="715"/>
      <c r="G4" s="715"/>
      <c r="H4" s="715"/>
      <c r="I4" s="715"/>
      <c r="J4" s="248"/>
      <c r="K4" s="34"/>
      <c r="L4" s="37"/>
      <c r="M4" s="30"/>
    </row>
    <row r="5" spans="1:13" s="33" customFormat="1" ht="36.75" customHeight="1" thickBot="1">
      <c r="A5" s="458" t="s">
        <v>17</v>
      </c>
      <c r="B5" s="459"/>
      <c r="C5" s="459"/>
      <c r="D5" s="459"/>
      <c r="E5" s="459"/>
      <c r="F5" s="459"/>
      <c r="G5" s="459"/>
      <c r="H5" s="459"/>
      <c r="I5" s="459"/>
      <c r="J5" s="459"/>
      <c r="K5" s="459"/>
      <c r="L5" s="459"/>
      <c r="M5" s="460"/>
    </row>
    <row r="6" spans="1:13" s="33" customFormat="1" ht="12.75" customHeight="1">
      <c r="A6" s="265" t="s">
        <v>18</v>
      </c>
      <c r="B6" s="39" t="str">
        <f>+'DATOS MAESTROS'!$B$3</f>
        <v>IBTM 2026</v>
      </c>
      <c r="C6" s="40"/>
      <c r="D6" s="40"/>
      <c r="E6" s="40"/>
      <c r="F6" s="40"/>
      <c r="G6" s="41"/>
      <c r="H6" s="461" t="s">
        <v>19</v>
      </c>
      <c r="I6" s="462"/>
      <c r="J6" s="463" t="str">
        <f>+'DATOS MAESTROS'!$B$4</f>
        <v>August 19 - 20, 2026</v>
      </c>
      <c r="K6" s="464"/>
      <c r="L6" s="464"/>
      <c r="M6" s="716" t="s">
        <v>293</v>
      </c>
    </row>
    <row r="7" spans="1:13" s="33" customFormat="1" ht="14.5" thickBot="1">
      <c r="A7" s="469" t="s">
        <v>21</v>
      </c>
      <c r="B7" s="470"/>
      <c r="C7" s="470"/>
      <c r="D7" s="470"/>
      <c r="E7" s="470"/>
      <c r="F7" s="470"/>
      <c r="G7" s="470"/>
      <c r="H7" s="470"/>
      <c r="I7" s="470"/>
      <c r="J7" s="470"/>
      <c r="K7" s="470"/>
      <c r="L7" s="470"/>
      <c r="M7" s="717"/>
    </row>
    <row r="8" spans="1:13" s="33" customFormat="1" ht="13" thickBot="1">
      <c r="A8" s="181" t="s">
        <v>22</v>
      </c>
      <c r="B8" s="42"/>
      <c r="C8" s="42"/>
      <c r="D8" s="471"/>
      <c r="E8" s="471"/>
      <c r="F8" s="471"/>
      <c r="G8" s="471"/>
      <c r="H8" s="471"/>
      <c r="I8" s="43"/>
      <c r="J8" s="43"/>
      <c r="K8" s="472" t="s">
        <v>23</v>
      </c>
      <c r="L8" s="473"/>
      <c r="M8" s="717"/>
    </row>
    <row r="9" spans="1:13" s="33" customFormat="1" ht="12.5">
      <c r="A9" s="182" t="s">
        <v>24</v>
      </c>
      <c r="B9" s="44"/>
      <c r="C9" s="44"/>
      <c r="D9" s="431"/>
      <c r="E9" s="431"/>
      <c r="F9" s="431"/>
      <c r="G9" s="431"/>
      <c r="H9" s="431"/>
      <c r="I9" s="43"/>
      <c r="J9" s="43"/>
      <c r="K9" s="474"/>
      <c r="L9" s="475"/>
      <c r="M9" s="717"/>
    </row>
    <row r="10" spans="1:13" s="33" customFormat="1" ht="13" thickBot="1">
      <c r="A10" s="182" t="s">
        <v>25</v>
      </c>
      <c r="B10" s="44"/>
      <c r="C10" s="44"/>
      <c r="D10" s="431"/>
      <c r="E10" s="431"/>
      <c r="F10" s="431"/>
      <c r="G10" s="431"/>
      <c r="H10" s="431"/>
      <c r="I10" s="43"/>
      <c r="J10" s="43"/>
      <c r="K10" s="476"/>
      <c r="L10" s="477"/>
      <c r="M10" s="717"/>
    </row>
    <row r="11" spans="1:13" s="33" customFormat="1" ht="12.5">
      <c r="A11" s="182" t="s">
        <v>26</v>
      </c>
      <c r="B11" s="44"/>
      <c r="C11" s="44"/>
      <c r="D11" s="431"/>
      <c r="E11" s="431"/>
      <c r="F11" s="431"/>
      <c r="G11" s="431"/>
      <c r="H11" s="431"/>
      <c r="I11" s="45" t="s">
        <v>208</v>
      </c>
      <c r="J11" s="450"/>
      <c r="K11" s="450"/>
      <c r="L11" s="450"/>
      <c r="M11" s="717"/>
    </row>
    <row r="12" spans="1:13" s="33" customFormat="1" ht="12.5">
      <c r="A12" s="182" t="s">
        <v>28</v>
      </c>
      <c r="B12" s="44"/>
      <c r="C12" s="44"/>
      <c r="D12" s="431"/>
      <c r="E12" s="431"/>
      <c r="F12" s="431"/>
      <c r="G12" s="431"/>
      <c r="H12" s="431"/>
      <c r="I12" s="432" t="s">
        <v>29</v>
      </c>
      <c r="J12" s="432"/>
      <c r="K12" s="241"/>
      <c r="L12" s="241"/>
      <c r="M12" s="717"/>
    </row>
    <row r="13" spans="1:13" s="33" customFormat="1" ht="12.5">
      <c r="A13" s="182" t="s">
        <v>30</v>
      </c>
      <c r="B13" s="44"/>
      <c r="C13" s="44"/>
      <c r="D13" s="431"/>
      <c r="E13" s="431"/>
      <c r="F13" s="431"/>
      <c r="G13" s="431"/>
      <c r="H13" s="431"/>
      <c r="I13" s="45" t="s">
        <v>31</v>
      </c>
      <c r="J13" s="450"/>
      <c r="K13" s="450"/>
      <c r="L13" s="450"/>
      <c r="M13" s="717"/>
    </row>
    <row r="14" spans="1:13" s="33" customFormat="1" ht="12.5">
      <c r="A14" s="182" t="s">
        <v>32</v>
      </c>
      <c r="B14" s="44"/>
      <c r="C14" s="44"/>
      <c r="D14" s="431"/>
      <c r="E14" s="431"/>
      <c r="F14" s="431"/>
      <c r="G14" s="431"/>
      <c r="H14" s="431"/>
      <c r="I14" s="45" t="s">
        <v>33</v>
      </c>
      <c r="J14" s="450"/>
      <c r="K14" s="450"/>
      <c r="L14" s="450"/>
      <c r="M14" s="717"/>
    </row>
    <row r="15" spans="1:13" s="33" customFormat="1" ht="12.5">
      <c r="A15" s="182" t="s">
        <v>34</v>
      </c>
      <c r="B15" s="44"/>
      <c r="C15" s="44"/>
      <c r="D15" s="431"/>
      <c r="E15" s="431"/>
      <c r="F15" s="431"/>
      <c r="G15" s="431"/>
      <c r="H15" s="431"/>
      <c r="I15" s="43"/>
      <c r="J15" s="432"/>
      <c r="K15" s="432"/>
      <c r="L15" s="432"/>
      <c r="M15" s="717"/>
    </row>
    <row r="16" spans="1:13" s="33" customFormat="1" ht="12.5">
      <c r="A16" s="44"/>
      <c r="B16" s="44"/>
      <c r="C16" s="44"/>
      <c r="D16" s="43"/>
      <c r="E16" s="43"/>
      <c r="F16" s="43"/>
      <c r="G16" s="43"/>
      <c r="H16" s="43"/>
      <c r="I16" s="44"/>
      <c r="J16" s="44"/>
      <c r="K16" s="44"/>
      <c r="L16" s="43"/>
      <c r="M16" s="717"/>
    </row>
    <row r="17" spans="1:13" s="33" customFormat="1" ht="15" customHeight="1">
      <c r="A17" s="435" t="s">
        <v>35</v>
      </c>
      <c r="B17" s="436"/>
      <c r="C17" s="436"/>
      <c r="D17" s="436"/>
      <c r="E17" s="436"/>
      <c r="F17" s="436"/>
      <c r="G17" s="436"/>
      <c r="H17" s="436"/>
      <c r="I17" s="436"/>
      <c r="J17" s="436"/>
      <c r="K17" s="436"/>
      <c r="L17" s="436"/>
      <c r="M17" s="717"/>
    </row>
    <row r="18" spans="1:13" s="33" customFormat="1" ht="15" customHeight="1">
      <c r="A18" s="206"/>
      <c r="B18" s="364"/>
      <c r="C18" s="364"/>
      <c r="D18" s="364"/>
      <c r="E18" s="364"/>
      <c r="F18" s="364"/>
      <c r="G18" s="364"/>
      <c r="H18" s="366" t="s">
        <v>251</v>
      </c>
      <c r="I18" s="364"/>
      <c r="J18" s="364"/>
      <c r="K18" s="364"/>
      <c r="L18" s="367">
        <f>+'DATOS MAESTROS'!$B$5</f>
        <v>46231</v>
      </c>
      <c r="M18" s="717"/>
    </row>
    <row r="19" spans="1:13" s="33" customFormat="1" ht="12.75" customHeight="1">
      <c r="A19" s="189" t="s">
        <v>36</v>
      </c>
      <c r="B19" s="43" t="s">
        <v>240</v>
      </c>
      <c r="C19" s="43"/>
      <c r="D19" s="275" t="s">
        <v>294</v>
      </c>
      <c r="E19" s="43">
        <v>36314909</v>
      </c>
      <c r="F19" s="63"/>
      <c r="G19" s="74" t="s">
        <v>38</v>
      </c>
      <c r="H19" s="372" t="s">
        <v>39</v>
      </c>
      <c r="I19" s="372"/>
      <c r="J19" s="372"/>
      <c r="K19" s="372"/>
      <c r="L19" s="372"/>
      <c r="M19" s="717"/>
    </row>
    <row r="20" spans="1:13" s="33" customFormat="1" ht="12.5">
      <c r="A20" s="326" t="s">
        <v>40</v>
      </c>
      <c r="B20" s="43" t="s">
        <v>41</v>
      </c>
      <c r="C20" s="43"/>
      <c r="D20" s="48"/>
      <c r="E20" s="43"/>
      <c r="F20" s="49"/>
      <c r="G20" s="275" t="s">
        <v>42</v>
      </c>
      <c r="H20" s="275"/>
      <c r="I20" s="275"/>
      <c r="J20" s="362">
        <f>+'DATOS MAESTROS'!B6</f>
        <v>46246</v>
      </c>
      <c r="K20" s="441"/>
      <c r="L20" s="442"/>
      <c r="M20" s="717"/>
    </row>
    <row r="21" spans="1:13" s="33" customFormat="1" ht="12.75" customHeight="1">
      <c r="A21" s="189" t="s">
        <v>43</v>
      </c>
      <c r="B21" s="723" t="s">
        <v>44</v>
      </c>
      <c r="C21" s="723"/>
      <c r="D21" s="573"/>
      <c r="E21" s="573"/>
      <c r="F21" s="573"/>
      <c r="G21" s="43"/>
      <c r="H21" s="43"/>
      <c r="I21" s="43"/>
      <c r="J21" s="50"/>
      <c r="K21" s="50"/>
      <c r="L21" s="43"/>
      <c r="M21" s="717"/>
    </row>
    <row r="22" spans="1:13" s="33" customFormat="1" ht="14">
      <c r="A22" s="435" t="s">
        <v>45</v>
      </c>
      <c r="B22" s="436"/>
      <c r="C22" s="436"/>
      <c r="D22" s="436"/>
      <c r="E22" s="436"/>
      <c r="F22" s="436"/>
      <c r="G22" s="436"/>
      <c r="H22" s="436"/>
      <c r="I22" s="436"/>
      <c r="J22" s="436"/>
      <c r="K22" s="436"/>
      <c r="L22" s="436"/>
      <c r="M22" s="717"/>
    </row>
    <row r="23" spans="1:13" s="33" customFormat="1" ht="12.5">
      <c r="A23" s="699" t="s">
        <v>46</v>
      </c>
      <c r="B23" s="700"/>
      <c r="C23" s="700"/>
      <c r="D23" s="700"/>
      <c r="E23" s="700"/>
      <c r="F23" s="700"/>
      <c r="G23" s="700"/>
      <c r="H23" s="700"/>
      <c r="I23" s="700"/>
      <c r="J23" s="700"/>
      <c r="K23" s="700"/>
      <c r="L23" s="700"/>
      <c r="M23" s="717"/>
    </row>
    <row r="24" spans="1:13" s="33" customFormat="1" ht="13" thickBot="1">
      <c r="A24" s="185" t="s">
        <v>38</v>
      </c>
      <c r="B24" s="43" t="s">
        <v>47</v>
      </c>
      <c r="C24" s="43"/>
      <c r="D24" s="43"/>
      <c r="E24" s="43"/>
      <c r="F24" s="43"/>
      <c r="G24" s="43"/>
      <c r="H24" s="51"/>
      <c r="I24" s="51"/>
      <c r="J24" s="43"/>
      <c r="K24" s="43"/>
      <c r="L24" s="43"/>
      <c r="M24" s="717"/>
    </row>
    <row r="25" spans="1:13" s="33" customFormat="1" ht="12.5">
      <c r="A25" s="186"/>
      <c r="B25" s="52"/>
      <c r="C25" s="52"/>
      <c r="D25" s="53"/>
      <c r="E25" s="53"/>
      <c r="F25" s="44"/>
      <c r="G25" s="445" t="s">
        <v>48</v>
      </c>
      <c r="H25" s="446"/>
      <c r="I25" s="447"/>
      <c r="J25" s="447"/>
      <c r="K25" s="447"/>
      <c r="L25" s="447"/>
      <c r="M25" s="717"/>
    </row>
    <row r="26" spans="1:13" s="33" customFormat="1" ht="13" thickBot="1">
      <c r="A26" s="184"/>
      <c r="B26" s="44"/>
      <c r="C26" s="44"/>
      <c r="D26" s="43"/>
      <c r="E26" s="43"/>
      <c r="F26" s="43"/>
      <c r="G26" s="445"/>
      <c r="H26" s="448"/>
      <c r="I26" s="449"/>
      <c r="J26" s="449"/>
      <c r="K26" s="449"/>
      <c r="L26" s="449"/>
      <c r="M26" s="717"/>
    </row>
    <row r="27" spans="1:13" s="33" customFormat="1" ht="12.75" customHeight="1">
      <c r="A27" s="184"/>
      <c r="B27" s="433" t="s">
        <v>49</v>
      </c>
      <c r="C27" s="433"/>
      <c r="D27" s="43"/>
      <c r="E27" s="43"/>
      <c r="F27" s="43"/>
      <c r="G27" s="43"/>
      <c r="H27" s="434" t="s">
        <v>50</v>
      </c>
      <c r="I27" s="434"/>
      <c r="J27" s="434"/>
      <c r="K27" s="434"/>
      <c r="L27" s="434"/>
      <c r="M27" s="717"/>
    </row>
    <row r="28" spans="1:13" s="33" customFormat="1" ht="12.75" customHeight="1" thickBot="1">
      <c r="A28" s="184"/>
      <c r="B28" s="54" t="s">
        <v>51</v>
      </c>
      <c r="C28" s="55"/>
      <c r="E28" s="56" t="s">
        <v>52</v>
      </c>
      <c r="F28" s="57"/>
      <c r="G28" s="43"/>
      <c r="H28" s="58"/>
      <c r="I28" s="58"/>
      <c r="J28" s="58"/>
      <c r="K28" s="58"/>
      <c r="L28" s="58"/>
      <c r="M28" s="717"/>
    </row>
    <row r="29" spans="1:13" s="33" customFormat="1" ht="12.5">
      <c r="A29" s="187"/>
      <c r="B29" s="56" t="s">
        <v>53</v>
      </c>
      <c r="C29" s="55"/>
      <c r="E29" s="56"/>
      <c r="F29" s="56"/>
      <c r="G29" s="51"/>
      <c r="H29" s="51"/>
      <c r="I29" s="411"/>
      <c r="J29" s="411"/>
      <c r="K29" s="411"/>
      <c r="L29" s="411"/>
      <c r="M29" s="717"/>
    </row>
    <row r="30" spans="1:13" s="33" customFormat="1" ht="13" thickBot="1">
      <c r="A30" s="187"/>
      <c r="B30" s="59" t="s">
        <v>54</v>
      </c>
      <c r="C30" s="55"/>
      <c r="E30" s="56" t="s">
        <v>55</v>
      </c>
      <c r="F30" s="57"/>
      <c r="G30" s="43"/>
      <c r="H30" s="43"/>
      <c r="I30" s="412" t="s">
        <v>56</v>
      </c>
      <c r="J30" s="412"/>
      <c r="K30" s="412"/>
      <c r="L30" s="412"/>
      <c r="M30" s="717"/>
    </row>
    <row r="31" spans="1:13" s="33" customFormat="1" ht="12.5">
      <c r="A31" s="187"/>
      <c r="G31" s="43"/>
      <c r="H31" s="43"/>
      <c r="I31" s="60"/>
      <c r="J31" s="60"/>
      <c r="K31" s="60"/>
      <c r="L31" s="60"/>
      <c r="M31" s="717"/>
    </row>
    <row r="32" spans="1:13" s="33" customFormat="1" ht="12.5">
      <c r="A32" s="187"/>
      <c r="B32" s="56"/>
      <c r="C32" s="44"/>
      <c r="E32" s="56"/>
      <c r="F32" s="56"/>
      <c r="G32" s="43"/>
      <c r="H32" s="43"/>
      <c r="I32" s="60"/>
      <c r="J32" s="60"/>
      <c r="K32" s="60"/>
      <c r="L32" s="60"/>
      <c r="M32" s="717"/>
    </row>
    <row r="33" spans="1:13" s="33" customFormat="1" ht="12.75" customHeight="1">
      <c r="A33" s="752" t="s">
        <v>57</v>
      </c>
      <c r="B33" s="753"/>
      <c r="C33" s="753"/>
      <c r="D33" s="753"/>
      <c r="E33" s="753"/>
      <c r="F33" s="753"/>
      <c r="G33" s="753"/>
      <c r="H33" s="51"/>
      <c r="I33" s="417"/>
      <c r="J33" s="417"/>
      <c r="K33" s="417"/>
      <c r="L33" s="417"/>
      <c r="M33" s="717"/>
    </row>
    <row r="34" spans="1:13" s="33" customFormat="1" ht="12.75" customHeight="1">
      <c r="A34" s="752"/>
      <c r="B34" s="753"/>
      <c r="C34" s="753"/>
      <c r="D34" s="753"/>
      <c r="E34" s="753"/>
      <c r="F34" s="753"/>
      <c r="G34" s="753"/>
      <c r="H34" s="61"/>
      <c r="I34" s="418" t="s">
        <v>58</v>
      </c>
      <c r="J34" s="418"/>
      <c r="K34" s="418"/>
      <c r="L34" s="418"/>
      <c r="M34" s="717"/>
    </row>
    <row r="35" spans="1:13" s="33" customFormat="1" ht="12.5">
      <c r="A35" s="754"/>
      <c r="B35" s="755"/>
      <c r="C35" s="755"/>
      <c r="D35" s="755"/>
      <c r="E35" s="755"/>
      <c r="F35" s="755"/>
      <c r="G35" s="755"/>
      <c r="H35" s="63"/>
      <c r="I35" s="419"/>
      <c r="J35" s="419"/>
      <c r="K35" s="419"/>
      <c r="L35" s="419"/>
      <c r="M35" s="717"/>
    </row>
    <row r="36" spans="1:13" s="33" customFormat="1" ht="14">
      <c r="A36" s="420" t="s">
        <v>59</v>
      </c>
      <c r="B36" s="421"/>
      <c r="C36" s="421"/>
      <c r="D36" s="421"/>
      <c r="E36" s="421"/>
      <c r="F36" s="421"/>
      <c r="G36" s="421"/>
      <c r="H36" s="421"/>
      <c r="I36" s="421"/>
      <c r="J36" s="421"/>
      <c r="K36" s="421"/>
      <c r="L36" s="422"/>
      <c r="M36" s="717"/>
    </row>
    <row r="37" spans="1:13" s="33" customFormat="1" ht="24" customHeight="1">
      <c r="A37" s="423" t="s">
        <v>60</v>
      </c>
      <c r="B37" s="424"/>
      <c r="C37" s="424"/>
      <c r="D37" s="424"/>
      <c r="E37" s="424"/>
      <c r="F37" s="424"/>
      <c r="G37" s="424"/>
      <c r="H37" s="424"/>
      <c r="I37" s="424"/>
      <c r="J37" s="424"/>
      <c r="K37" s="424"/>
      <c r="L37" s="424"/>
      <c r="M37" s="717"/>
    </row>
    <row r="38" spans="1:13" s="33" customFormat="1" ht="19.5" customHeight="1">
      <c r="A38" s="425"/>
      <c r="B38" s="426"/>
      <c r="C38" s="426"/>
      <c r="D38" s="426"/>
      <c r="E38" s="426"/>
      <c r="F38" s="426"/>
      <c r="G38" s="426"/>
      <c r="H38" s="426"/>
      <c r="I38" s="426"/>
      <c r="J38" s="426"/>
      <c r="K38" s="426"/>
      <c r="L38" s="426"/>
      <c r="M38" s="717"/>
    </row>
    <row r="39" spans="1:13" s="33" customFormat="1" ht="18.75" customHeight="1">
      <c r="A39" s="427"/>
      <c r="B39" s="428"/>
      <c r="C39" s="428"/>
      <c r="D39" s="428"/>
      <c r="E39" s="428"/>
      <c r="F39" s="428"/>
      <c r="G39" s="428"/>
      <c r="H39" s="428"/>
      <c r="I39" s="428"/>
      <c r="J39" s="428"/>
      <c r="K39" s="428"/>
      <c r="L39" s="428"/>
      <c r="M39" s="717"/>
    </row>
    <row r="40" spans="1:13" s="33" customFormat="1" ht="18.75" customHeight="1">
      <c r="A40" s="210"/>
      <c r="B40" s="145"/>
      <c r="C40" s="145"/>
      <c r="D40" s="145"/>
      <c r="E40" s="145"/>
      <c r="F40" s="145"/>
      <c r="G40" s="145"/>
      <c r="H40" s="145"/>
      <c r="I40" s="145"/>
      <c r="J40" s="145"/>
      <c r="K40" s="145"/>
      <c r="L40" s="145"/>
      <c r="M40" s="717"/>
    </row>
    <row r="41" spans="1:13" ht="14">
      <c r="A41" s="215"/>
      <c r="B41" s="736" t="s">
        <v>295</v>
      </c>
      <c r="C41" s="736"/>
      <c r="D41" s="736"/>
      <c r="E41" s="736"/>
      <c r="F41" s="736"/>
      <c r="G41" s="736"/>
      <c r="H41" s="736"/>
      <c r="I41" s="736"/>
      <c r="J41" s="736"/>
      <c r="K41" s="736"/>
      <c r="L41" s="172"/>
      <c r="M41" s="717"/>
    </row>
    <row r="42" spans="1:13" ht="23">
      <c r="A42" s="258" t="s">
        <v>255</v>
      </c>
      <c r="B42" s="389" t="s">
        <v>210</v>
      </c>
      <c r="C42" s="389"/>
      <c r="D42" s="389"/>
      <c r="E42" s="389"/>
      <c r="F42" s="389"/>
      <c r="G42" s="389"/>
      <c r="H42" s="389"/>
      <c r="I42" s="389"/>
      <c r="J42" s="259" t="s">
        <v>296</v>
      </c>
      <c r="K42" s="259" t="s">
        <v>297</v>
      </c>
      <c r="L42" s="260" t="s">
        <v>298</v>
      </c>
      <c r="M42" s="717"/>
    </row>
    <row r="43" spans="1:13">
      <c r="A43" s="69"/>
      <c r="B43" s="720" t="s">
        <v>299</v>
      </c>
      <c r="C43" s="720"/>
      <c r="D43" s="720"/>
      <c r="E43" s="720"/>
      <c r="F43" s="720"/>
      <c r="G43" s="720"/>
      <c r="H43" s="720"/>
      <c r="I43" s="720"/>
      <c r="J43" s="263">
        <v>248</v>
      </c>
      <c r="K43" s="263">
        <v>298</v>
      </c>
      <c r="L43" s="173">
        <f ca="1">IF(TODAY()&lt;=$L$18,J43*A43,K43*A43)</f>
        <v>0</v>
      </c>
      <c r="M43" s="717"/>
    </row>
    <row r="44" spans="1:13">
      <c r="A44" s="69"/>
      <c r="B44" s="720" t="s">
        <v>300</v>
      </c>
      <c r="C44" s="720"/>
      <c r="D44" s="720"/>
      <c r="E44" s="720"/>
      <c r="F44" s="720"/>
      <c r="G44" s="720"/>
      <c r="H44" s="720"/>
      <c r="I44" s="720"/>
      <c r="J44" s="263">
        <v>168</v>
      </c>
      <c r="K44" s="263">
        <v>202</v>
      </c>
      <c r="L44" s="173">
        <f ca="1">IF(TODAY()&lt;=$L$18,J44*A44,K44*A44)</f>
        <v>0</v>
      </c>
      <c r="M44" s="717"/>
    </row>
    <row r="45" spans="1:13">
      <c r="A45" s="69"/>
      <c r="B45" s="720" t="s">
        <v>301</v>
      </c>
      <c r="C45" s="720"/>
      <c r="D45" s="720"/>
      <c r="E45" s="720"/>
      <c r="F45" s="720"/>
      <c r="G45" s="720"/>
      <c r="H45" s="720"/>
      <c r="I45" s="720"/>
      <c r="J45" s="263">
        <v>95</v>
      </c>
      <c r="K45" s="263">
        <v>114</v>
      </c>
      <c r="L45" s="173">
        <f ca="1">IF(TODAY()&lt;=$L$18,J45*A45,K45*A45)</f>
        <v>0</v>
      </c>
      <c r="M45" s="717"/>
    </row>
    <row r="46" spans="1:13" s="174" customFormat="1" ht="11.5" customHeight="1">
      <c r="A46" s="69"/>
      <c r="B46" s="720" t="s">
        <v>302</v>
      </c>
      <c r="C46" s="720"/>
      <c r="D46" s="720"/>
      <c r="E46" s="720"/>
      <c r="F46" s="720"/>
      <c r="G46" s="720"/>
      <c r="H46" s="720"/>
      <c r="I46" s="720"/>
      <c r="J46" s="263">
        <v>95</v>
      </c>
      <c r="K46" s="263">
        <v>114</v>
      </c>
      <c r="L46" s="173">
        <f ca="1">IF(TODAY()&lt;=$L$18,J46*A46,K46*A46)</f>
        <v>0</v>
      </c>
      <c r="M46" s="717"/>
    </row>
    <row r="47" spans="1:13" s="174" customFormat="1">
      <c r="A47" s="69"/>
      <c r="B47" s="720" t="s">
        <v>303</v>
      </c>
      <c r="C47" s="720"/>
      <c r="D47" s="720"/>
      <c r="E47" s="720"/>
      <c r="F47" s="720"/>
      <c r="G47" s="720"/>
      <c r="H47" s="720"/>
      <c r="I47" s="720"/>
      <c r="J47" s="263">
        <v>95</v>
      </c>
      <c r="K47" s="263">
        <v>114</v>
      </c>
      <c r="L47" s="173">
        <f ca="1">IF(TODAY()&lt;=$L$18,J47*A47,K47*A47)</f>
        <v>0</v>
      </c>
      <c r="M47" s="717"/>
    </row>
    <row r="48" spans="1:13" ht="14">
      <c r="A48" s="216"/>
      <c r="B48" s="736" t="s">
        <v>304</v>
      </c>
      <c r="C48" s="736"/>
      <c r="D48" s="736"/>
      <c r="E48" s="736"/>
      <c r="F48" s="736"/>
      <c r="G48" s="736"/>
      <c r="H48" s="736"/>
      <c r="I48" s="736"/>
      <c r="J48" s="736"/>
      <c r="K48" s="736"/>
      <c r="L48" s="172"/>
      <c r="M48" s="717"/>
    </row>
    <row r="49" spans="1:13" ht="23">
      <c r="A49" s="258" t="s">
        <v>255</v>
      </c>
      <c r="B49" s="389" t="s">
        <v>210</v>
      </c>
      <c r="C49" s="389"/>
      <c r="D49" s="389"/>
      <c r="E49" s="389"/>
      <c r="F49" s="389"/>
      <c r="G49" s="389"/>
      <c r="H49" s="389"/>
      <c r="I49" s="389"/>
      <c r="J49" s="259" t="s">
        <v>296</v>
      </c>
      <c r="K49" s="259" t="s">
        <v>297</v>
      </c>
      <c r="L49" s="260" t="s">
        <v>298</v>
      </c>
      <c r="M49" s="717"/>
    </row>
    <row r="50" spans="1:13">
      <c r="A50" s="217"/>
      <c r="B50" s="720" t="s">
        <v>305</v>
      </c>
      <c r="C50" s="720"/>
      <c r="D50" s="720"/>
      <c r="E50" s="720"/>
      <c r="F50" s="720"/>
      <c r="G50" s="720"/>
      <c r="H50" s="720"/>
      <c r="I50" s="720"/>
      <c r="J50" s="263">
        <v>923</v>
      </c>
      <c r="K50" s="263">
        <v>1107</v>
      </c>
      <c r="L50" s="173">
        <f ca="1">IF(TODAY()&lt;=$L$18,J50*A50,K50*A50)</f>
        <v>0</v>
      </c>
      <c r="M50" s="717"/>
    </row>
    <row r="51" spans="1:13">
      <c r="A51" s="217"/>
      <c r="B51" s="720" t="s">
        <v>306</v>
      </c>
      <c r="C51" s="720"/>
      <c r="D51" s="720"/>
      <c r="E51" s="720"/>
      <c r="F51" s="720"/>
      <c r="G51" s="720"/>
      <c r="H51" s="720"/>
      <c r="I51" s="720"/>
      <c r="J51" s="263">
        <v>946</v>
      </c>
      <c r="K51" s="263">
        <v>1135</v>
      </c>
      <c r="L51" s="173">
        <f ca="1">IF(TODAY()&lt;=$L$18,J51*A51,K51*A51)</f>
        <v>0</v>
      </c>
      <c r="M51" s="717"/>
    </row>
    <row r="52" spans="1:13">
      <c r="A52" s="217"/>
      <c r="B52" s="720" t="s">
        <v>307</v>
      </c>
      <c r="C52" s="720"/>
      <c r="D52" s="720"/>
      <c r="E52" s="720"/>
      <c r="F52" s="720"/>
      <c r="G52" s="720"/>
      <c r="H52" s="720"/>
      <c r="I52" s="720"/>
      <c r="J52" s="263">
        <v>248</v>
      </c>
      <c r="K52" s="263">
        <v>298</v>
      </c>
      <c r="L52" s="173">
        <f ca="1">IF(TODAY()&lt;=$L$18,J52*A52,K52*A52)</f>
        <v>0</v>
      </c>
      <c r="M52" s="717"/>
    </row>
    <row r="53" spans="1:13">
      <c r="A53" s="217"/>
      <c r="B53" s="720" t="s">
        <v>308</v>
      </c>
      <c r="C53" s="720"/>
      <c r="D53" s="720"/>
      <c r="E53" s="720"/>
      <c r="F53" s="720"/>
      <c r="G53" s="720"/>
      <c r="H53" s="720"/>
      <c r="I53" s="720"/>
      <c r="J53" s="263">
        <v>248</v>
      </c>
      <c r="K53" s="263">
        <v>298</v>
      </c>
      <c r="L53" s="173">
        <f ca="1">IF(TODAY()&lt;=$L$18,J53*A53,K53*A53)</f>
        <v>0</v>
      </c>
      <c r="M53" s="717"/>
    </row>
    <row r="54" spans="1:13" ht="20.25" customHeight="1" thickBot="1">
      <c r="A54" s="218"/>
      <c r="J54" s="175"/>
      <c r="K54" s="175"/>
      <c r="M54" s="717"/>
    </row>
    <row r="55" spans="1:13" ht="20.25" customHeight="1">
      <c r="A55" s="734" t="s">
        <v>309</v>
      </c>
      <c r="B55" s="735"/>
      <c r="C55" s="735"/>
      <c r="D55" s="735"/>
      <c r="E55" s="735"/>
      <c r="F55" s="735"/>
      <c r="G55" s="735"/>
      <c r="H55" s="735"/>
      <c r="I55" s="176"/>
      <c r="J55" s="393" t="s">
        <v>218</v>
      </c>
      <c r="K55" s="394"/>
      <c r="L55" s="156">
        <f ca="1">SUM(L43:L54)</f>
        <v>0</v>
      </c>
      <c r="M55" s="717"/>
    </row>
    <row r="56" spans="1:13" ht="20.25" customHeight="1">
      <c r="A56" s="218"/>
      <c r="B56" s="176"/>
      <c r="C56" s="176"/>
      <c r="D56" s="176"/>
      <c r="E56" s="176"/>
      <c r="F56" s="176"/>
      <c r="G56" s="176"/>
      <c r="H56" s="176"/>
      <c r="I56" s="176"/>
      <c r="J56" s="397" t="s">
        <v>271</v>
      </c>
      <c r="K56" s="398"/>
      <c r="L56" s="158">
        <f ca="1">+L55*16%</f>
        <v>0</v>
      </c>
      <c r="M56" s="717"/>
    </row>
    <row r="57" spans="1:13" ht="20.25" customHeight="1" thickBot="1">
      <c r="A57" s="218"/>
      <c r="B57" s="176"/>
      <c r="C57" s="176"/>
      <c r="D57" s="176"/>
      <c r="E57" s="176"/>
      <c r="F57" s="176"/>
      <c r="G57" s="176"/>
      <c r="H57" s="176"/>
      <c r="I57" s="176"/>
      <c r="J57" s="399" t="s">
        <v>67</v>
      </c>
      <c r="K57" s="400"/>
      <c r="L57" s="159">
        <f ca="1">+L55+L56</f>
        <v>0</v>
      </c>
      <c r="M57" s="717"/>
    </row>
    <row r="58" spans="1:13" ht="20.25" customHeight="1" thickBot="1">
      <c r="A58" s="218"/>
      <c r="B58" s="176"/>
      <c r="C58" s="176"/>
      <c r="D58" s="176"/>
      <c r="E58" s="176"/>
      <c r="F58" s="176"/>
      <c r="G58" s="176"/>
      <c r="H58" s="176"/>
      <c r="I58" s="176"/>
      <c r="J58" s="176"/>
      <c r="K58" s="176"/>
      <c r="M58" s="717"/>
    </row>
    <row r="59" spans="1:13" s="141" customFormat="1" ht="21" customHeight="1">
      <c r="A59" s="746" t="s">
        <v>310</v>
      </c>
      <c r="B59" s="747"/>
      <c r="C59" s="747"/>
      <c r="D59" s="747"/>
      <c r="E59" s="747"/>
      <c r="F59" s="747"/>
      <c r="G59" s="747"/>
      <c r="H59" s="747"/>
      <c r="I59" s="747"/>
      <c r="J59" s="747"/>
      <c r="K59" s="747"/>
      <c r="L59" s="306"/>
      <c r="M59" s="717"/>
    </row>
    <row r="60" spans="1:13" s="141" customFormat="1" ht="25.5" customHeight="1">
      <c r="A60" s="756"/>
      <c r="B60" s="757"/>
      <c r="C60" s="757"/>
      <c r="D60" s="757"/>
      <c r="E60" s="757"/>
      <c r="F60" s="757"/>
      <c r="G60" s="757"/>
      <c r="H60" s="757"/>
      <c r="I60" s="757"/>
      <c r="J60" s="757"/>
      <c r="K60" s="757"/>
      <c r="L60" s="757"/>
      <c r="M60" s="717"/>
    </row>
    <row r="61" spans="1:13" s="141" customFormat="1" ht="25.5" customHeight="1">
      <c r="A61" s="756" t="s">
        <v>311</v>
      </c>
      <c r="B61" s="757"/>
      <c r="C61" s="757"/>
      <c r="D61" s="757"/>
      <c r="E61" s="757"/>
      <c r="F61" s="757"/>
      <c r="G61" s="757"/>
      <c r="H61" s="757"/>
      <c r="I61" s="757"/>
      <c r="J61" s="757"/>
      <c r="K61" s="757"/>
      <c r="L61" s="757"/>
      <c r="M61" s="717"/>
    </row>
    <row r="62" spans="1:13" s="141" customFormat="1" ht="25.5" customHeight="1" thickBot="1">
      <c r="A62" s="276"/>
      <c r="B62" s="277"/>
      <c r="C62" s="277"/>
      <c r="D62" s="277"/>
      <c r="E62" s="277"/>
      <c r="F62" s="277"/>
      <c r="G62" s="277"/>
      <c r="H62" s="277"/>
      <c r="I62" s="277"/>
      <c r="J62" s="277"/>
      <c r="K62" s="277"/>
      <c r="L62" s="277"/>
      <c r="M62" s="717"/>
    </row>
    <row r="63" spans="1:13" s="141" customFormat="1" ht="12" customHeight="1" thickBot="1">
      <c r="A63" s="278"/>
      <c r="B63" s="279"/>
      <c r="C63" s="280"/>
      <c r="D63" s="280"/>
      <c r="E63" s="280"/>
      <c r="F63" s="742" t="s">
        <v>312</v>
      </c>
      <c r="G63" s="742"/>
      <c r="H63" s="758"/>
      <c r="I63" s="745"/>
      <c r="J63" s="280"/>
      <c r="K63" s="280"/>
      <c r="L63" s="280"/>
      <c r="M63" s="717"/>
    </row>
    <row r="64" spans="1:13" s="141" customFormat="1" ht="12" customHeight="1" thickBot="1">
      <c r="A64" s="278"/>
      <c r="B64" s="279"/>
      <c r="C64" s="280"/>
      <c r="D64" s="280"/>
      <c r="E64" s="280"/>
      <c r="F64" s="280"/>
      <c r="G64" s="280"/>
      <c r="H64" s="280"/>
      <c r="I64" s="280"/>
      <c r="J64" s="280"/>
      <c r="K64" s="280"/>
      <c r="L64" s="280"/>
      <c r="M64" s="717"/>
    </row>
    <row r="65" spans="1:13" s="141" customFormat="1" ht="20.149999999999999" customHeight="1">
      <c r="A65" s="278"/>
      <c r="B65" s="279"/>
      <c r="C65" s="280"/>
      <c r="D65" s="280"/>
      <c r="E65" s="280"/>
      <c r="F65" s="224"/>
      <c r="G65" s="225"/>
      <c r="H65" s="226"/>
      <c r="I65" s="225"/>
      <c r="J65" s="280"/>
      <c r="K65" s="280"/>
      <c r="L65" s="280"/>
      <c r="M65" s="717"/>
    </row>
    <row r="66" spans="1:13" s="141" customFormat="1" ht="20.149999999999999" customHeight="1">
      <c r="A66" s="184"/>
      <c r="B66" s="44"/>
      <c r="C66" s="146"/>
      <c r="D66" s="146"/>
      <c r="E66" s="146"/>
      <c r="F66" s="227"/>
      <c r="G66" s="228"/>
      <c r="H66" s="229"/>
      <c r="I66" s="228"/>
      <c r="J66" s="146"/>
      <c r="K66" s="146"/>
      <c r="L66" s="146"/>
      <c r="M66" s="717"/>
    </row>
    <row r="67" spans="1:13" s="141" customFormat="1" ht="20.149999999999999" customHeight="1">
      <c r="A67" s="184"/>
      <c r="B67" s="44"/>
      <c r="C67" s="146"/>
      <c r="D67" s="146"/>
      <c r="E67" s="146"/>
      <c r="F67" s="227"/>
      <c r="G67" s="228"/>
      <c r="H67" s="229"/>
      <c r="I67" s="228"/>
      <c r="J67" s="146"/>
      <c r="K67" s="146"/>
      <c r="L67" s="146"/>
      <c r="M67" s="717"/>
    </row>
    <row r="68" spans="1:13" s="141" customFormat="1" ht="20.149999999999999" customHeight="1">
      <c r="A68" s="184"/>
      <c r="B68" s="44"/>
      <c r="C68" s="146"/>
      <c r="D68" s="146"/>
      <c r="E68" s="146"/>
      <c r="F68" s="227"/>
      <c r="G68" s="228"/>
      <c r="H68" s="229"/>
      <c r="I68" s="228"/>
      <c r="J68" s="146"/>
      <c r="K68" s="146"/>
      <c r="L68" s="146"/>
      <c r="M68" s="717"/>
    </row>
    <row r="69" spans="1:13" s="141" customFormat="1" ht="20.149999999999999" customHeight="1" thickBot="1">
      <c r="A69" s="184"/>
      <c r="B69" s="44"/>
      <c r="C69" s="146"/>
      <c r="D69" s="146"/>
      <c r="E69" s="146"/>
      <c r="F69" s="230"/>
      <c r="G69" s="231"/>
      <c r="H69" s="232"/>
      <c r="I69" s="231"/>
      <c r="J69" s="146"/>
      <c r="K69" s="280"/>
      <c r="L69" s="280"/>
      <c r="M69" s="717"/>
    </row>
    <row r="70" spans="1:13" s="141" customFormat="1" ht="20.149999999999999" customHeight="1">
      <c r="A70" s="184"/>
      <c r="C70" s="741" t="s">
        <v>313</v>
      </c>
      <c r="D70" s="739"/>
      <c r="E70" s="146"/>
      <c r="F70" s="233"/>
      <c r="G70" s="234"/>
      <c r="H70" s="235"/>
      <c r="I70" s="234"/>
      <c r="J70" s="280"/>
      <c r="K70" s="740"/>
      <c r="L70" s="741" t="s">
        <v>314</v>
      </c>
      <c r="M70" s="717"/>
    </row>
    <row r="71" spans="1:13" s="141" customFormat="1" ht="20.149999999999999" customHeight="1">
      <c r="A71" s="278"/>
      <c r="C71" s="741"/>
      <c r="D71" s="739"/>
      <c r="E71" s="280"/>
      <c r="F71" s="221"/>
      <c r="G71" s="222"/>
      <c r="H71" s="223"/>
      <c r="I71" s="222"/>
      <c r="J71" s="280"/>
      <c r="K71" s="739"/>
      <c r="L71" s="741"/>
      <c r="M71" s="717"/>
    </row>
    <row r="72" spans="1:13" s="141" customFormat="1" ht="20.149999999999999" customHeight="1">
      <c r="A72" s="281"/>
      <c r="B72" s="282"/>
      <c r="C72" s="280"/>
      <c r="D72" s="280"/>
      <c r="E72" s="280"/>
      <c r="F72" s="221"/>
      <c r="G72" s="222"/>
      <c r="H72" s="223"/>
      <c r="I72" s="222"/>
      <c r="J72" s="280"/>
      <c r="K72" s="280"/>
      <c r="L72" s="280"/>
      <c r="M72" s="717"/>
    </row>
    <row r="73" spans="1:13" s="141" customFormat="1" ht="20.149999999999999" customHeight="1">
      <c r="A73" s="278"/>
      <c r="B73" s="279"/>
      <c r="C73" s="280"/>
      <c r="D73" s="280"/>
      <c r="E73" s="280"/>
      <c r="F73" s="221"/>
      <c r="G73" s="222"/>
      <c r="H73" s="223"/>
      <c r="I73" s="222"/>
      <c r="J73" s="280"/>
      <c r="K73" s="280"/>
      <c r="L73" s="280"/>
      <c r="M73" s="717"/>
    </row>
    <row r="74" spans="1:13" s="141" customFormat="1" ht="20.149999999999999" customHeight="1" thickBot="1">
      <c r="A74" s="278"/>
      <c r="B74" s="279"/>
      <c r="C74" s="280"/>
      <c r="D74" s="280"/>
      <c r="E74" s="280"/>
      <c r="F74" s="236"/>
      <c r="G74" s="237"/>
      <c r="H74" s="238"/>
      <c r="I74" s="237"/>
      <c r="J74" s="280"/>
      <c r="K74" s="280"/>
      <c r="L74" s="280"/>
      <c r="M74" s="717"/>
    </row>
    <row r="75" spans="1:13" s="141" customFormat="1" ht="20.149999999999999" customHeight="1">
      <c r="A75" s="278"/>
      <c r="B75" s="279"/>
      <c r="C75" s="280"/>
      <c r="D75" s="280"/>
      <c r="E75" s="280"/>
      <c r="F75" s="280"/>
      <c r="G75" s="742" t="s">
        <v>315</v>
      </c>
      <c r="H75" s="742"/>
      <c r="I75" s="280"/>
      <c r="J75" s="280"/>
      <c r="K75" s="280"/>
      <c r="L75" s="280"/>
      <c r="M75" s="717"/>
    </row>
    <row r="76" spans="1:13" s="141" customFormat="1" ht="12" customHeight="1" thickBot="1">
      <c r="A76" s="278"/>
      <c r="B76" s="279"/>
      <c r="C76" s="280"/>
      <c r="D76" s="280"/>
      <c r="E76" s="280"/>
      <c r="F76" s="280"/>
      <c r="G76" s="280"/>
      <c r="H76" s="280"/>
      <c r="I76" s="280"/>
      <c r="J76" s="280"/>
      <c r="K76" s="280"/>
      <c r="L76" s="280"/>
      <c r="M76" s="717"/>
    </row>
    <row r="77" spans="1:13" s="141" customFormat="1" ht="24" customHeight="1" thickBot="1">
      <c r="A77" s="278"/>
      <c r="B77" s="279"/>
      <c r="C77" s="280"/>
      <c r="D77" s="280"/>
      <c r="E77" s="280"/>
      <c r="F77" s="742" t="s">
        <v>23</v>
      </c>
      <c r="G77" s="743"/>
      <c r="H77" s="744"/>
      <c r="I77" s="745"/>
      <c r="J77" s="280"/>
      <c r="K77" s="280"/>
      <c r="L77" s="280"/>
      <c r="M77" s="717"/>
    </row>
    <row r="78" spans="1:13" s="141" customFormat="1" ht="15" customHeight="1" thickBot="1">
      <c r="A78" s="199"/>
      <c r="B78" s="200"/>
      <c r="C78" s="200"/>
      <c r="D78" s="200"/>
      <c r="E78" s="200"/>
      <c r="F78" s="200"/>
      <c r="G78" s="200"/>
      <c r="H78" s="200"/>
      <c r="I78" s="200"/>
      <c r="J78" s="200"/>
      <c r="K78" s="200"/>
      <c r="L78" s="200"/>
      <c r="M78" s="717"/>
    </row>
    <row r="79" spans="1:13" s="141" customFormat="1" ht="13">
      <c r="A79" s="746" t="s">
        <v>273</v>
      </c>
      <c r="B79" s="747"/>
      <c r="C79" s="747"/>
      <c r="D79" s="747"/>
      <c r="E79" s="747"/>
      <c r="F79" s="747"/>
      <c r="G79" s="747"/>
      <c r="H79" s="747"/>
      <c r="I79" s="747"/>
      <c r="J79" s="747"/>
      <c r="K79" s="747"/>
      <c r="L79" s="747"/>
      <c r="M79" s="717"/>
    </row>
    <row r="80" spans="1:13" s="141" customFormat="1" ht="30" customHeight="1">
      <c r="A80" s="737" t="s">
        <v>316</v>
      </c>
      <c r="B80" s="737"/>
      <c r="C80" s="737"/>
      <c r="D80" s="737"/>
      <c r="E80" s="737"/>
      <c r="F80" s="737"/>
      <c r="G80" s="737"/>
      <c r="H80" s="737"/>
      <c r="I80" s="737"/>
      <c r="J80" s="737"/>
      <c r="K80" s="737"/>
      <c r="L80" s="738"/>
      <c r="M80" s="717"/>
    </row>
    <row r="81" spans="1:13" s="141" customFormat="1" ht="30" customHeight="1">
      <c r="A81" s="737" t="s">
        <v>317</v>
      </c>
      <c r="B81" s="737"/>
      <c r="C81" s="737"/>
      <c r="D81" s="737"/>
      <c r="E81" s="737"/>
      <c r="F81" s="737"/>
      <c r="G81" s="737"/>
      <c r="H81" s="737"/>
      <c r="I81" s="737"/>
      <c r="J81" s="737"/>
      <c r="K81" s="737"/>
      <c r="L81" s="738"/>
      <c r="M81" s="717"/>
    </row>
    <row r="82" spans="1:13" s="141" customFormat="1" ht="15" customHeight="1">
      <c r="A82" s="720" t="s">
        <v>318</v>
      </c>
      <c r="B82" s="720"/>
      <c r="C82" s="720"/>
      <c r="D82" s="720"/>
      <c r="E82" s="720"/>
      <c r="F82" s="720"/>
      <c r="G82" s="720"/>
      <c r="H82" s="720"/>
      <c r="I82" s="720"/>
      <c r="J82" s="720"/>
      <c r="K82" s="720"/>
      <c r="L82" s="676"/>
      <c r="M82" s="717"/>
    </row>
    <row r="83" spans="1:13" s="141" customFormat="1" ht="15" customHeight="1">
      <c r="A83" s="737" t="s">
        <v>319</v>
      </c>
      <c r="B83" s="737"/>
      <c r="C83" s="737"/>
      <c r="D83" s="737"/>
      <c r="E83" s="737"/>
      <c r="F83" s="737"/>
      <c r="G83" s="737"/>
      <c r="H83" s="737"/>
      <c r="I83" s="737"/>
      <c r="J83" s="737"/>
      <c r="K83" s="737"/>
      <c r="L83" s="738"/>
      <c r="M83" s="717"/>
    </row>
    <row r="84" spans="1:13" s="141" customFormat="1" ht="15" customHeight="1">
      <c r="A84" s="737" t="s">
        <v>320</v>
      </c>
      <c r="B84" s="737"/>
      <c r="C84" s="737"/>
      <c r="D84" s="737"/>
      <c r="E84" s="737"/>
      <c r="F84" s="737"/>
      <c r="G84" s="737"/>
      <c r="H84" s="737"/>
      <c r="I84" s="737"/>
      <c r="J84" s="737"/>
      <c r="K84" s="737"/>
      <c r="L84" s="738"/>
      <c r="M84" s="717"/>
    </row>
    <row r="85" spans="1:13" s="141" customFormat="1" ht="15" customHeight="1">
      <c r="A85" s="737" t="s">
        <v>321</v>
      </c>
      <c r="B85" s="737"/>
      <c r="C85" s="737"/>
      <c r="D85" s="737"/>
      <c r="E85" s="737"/>
      <c r="F85" s="737"/>
      <c r="G85" s="737"/>
      <c r="H85" s="737"/>
      <c r="I85" s="737"/>
      <c r="J85" s="737"/>
      <c r="K85" s="737"/>
      <c r="L85" s="738"/>
      <c r="M85" s="717"/>
    </row>
    <row r="86" spans="1:13" s="141" customFormat="1" ht="15" customHeight="1">
      <c r="A86" s="737" t="s">
        <v>322</v>
      </c>
      <c r="B86" s="737"/>
      <c r="C86" s="737"/>
      <c r="D86" s="737"/>
      <c r="E86" s="737"/>
      <c r="F86" s="737"/>
      <c r="G86" s="737"/>
      <c r="H86" s="737"/>
      <c r="I86" s="737"/>
      <c r="J86" s="737"/>
      <c r="K86" s="737"/>
      <c r="L86" s="738"/>
      <c r="M86" s="717"/>
    </row>
    <row r="87" spans="1:13" s="141" customFormat="1" ht="30" customHeight="1">
      <c r="A87" s="737" t="s">
        <v>323</v>
      </c>
      <c r="B87" s="737"/>
      <c r="C87" s="737"/>
      <c r="D87" s="737"/>
      <c r="E87" s="737"/>
      <c r="F87" s="737"/>
      <c r="G87" s="737"/>
      <c r="H87" s="737"/>
      <c r="I87" s="737"/>
      <c r="J87" s="737"/>
      <c r="K87" s="737"/>
      <c r="L87" s="738"/>
      <c r="M87" s="717"/>
    </row>
    <row r="88" spans="1:13" s="141" customFormat="1" ht="15" customHeight="1">
      <c r="A88" s="737" t="s">
        <v>324</v>
      </c>
      <c r="B88" s="737"/>
      <c r="C88" s="737"/>
      <c r="D88" s="737"/>
      <c r="E88" s="737"/>
      <c r="F88" s="737"/>
      <c r="G88" s="737"/>
      <c r="H88" s="737"/>
      <c r="I88" s="737"/>
      <c r="J88" s="737"/>
      <c r="K88" s="737"/>
      <c r="L88" s="738"/>
      <c r="M88" s="717"/>
    </row>
    <row r="89" spans="1:13" s="141" customFormat="1" ht="30" customHeight="1">
      <c r="A89" s="737" t="s">
        <v>325</v>
      </c>
      <c r="B89" s="737"/>
      <c r="C89" s="737"/>
      <c r="D89" s="737"/>
      <c r="E89" s="737"/>
      <c r="F89" s="737"/>
      <c r="G89" s="737"/>
      <c r="H89" s="737"/>
      <c r="I89" s="737"/>
      <c r="J89" s="737"/>
      <c r="K89" s="737"/>
      <c r="L89" s="738"/>
      <c r="M89" s="717"/>
    </row>
    <row r="90" spans="1:13" s="141" customFormat="1" ht="15" customHeight="1">
      <c r="A90" s="737" t="s">
        <v>326</v>
      </c>
      <c r="B90" s="737"/>
      <c r="C90" s="737"/>
      <c r="D90" s="737"/>
      <c r="E90" s="737"/>
      <c r="F90" s="737"/>
      <c r="G90" s="737"/>
      <c r="H90" s="737"/>
      <c r="I90" s="737"/>
      <c r="J90" s="737"/>
      <c r="K90" s="737"/>
      <c r="L90" s="738"/>
      <c r="M90" s="717"/>
    </row>
    <row r="91" spans="1:13" s="141" customFormat="1" ht="15" customHeight="1">
      <c r="A91" s="737" t="s">
        <v>327</v>
      </c>
      <c r="B91" s="737"/>
      <c r="C91" s="737"/>
      <c r="D91" s="737"/>
      <c r="E91" s="737"/>
      <c r="F91" s="737"/>
      <c r="G91" s="737"/>
      <c r="H91" s="737"/>
      <c r="I91" s="737"/>
      <c r="J91" s="737"/>
      <c r="K91" s="737"/>
      <c r="L91" s="738"/>
      <c r="M91" s="717"/>
    </row>
    <row r="92" spans="1:13" s="141" customFormat="1" ht="15" customHeight="1">
      <c r="A92" s="737" t="s">
        <v>328</v>
      </c>
      <c r="B92" s="737"/>
      <c r="C92" s="737"/>
      <c r="D92" s="737"/>
      <c r="E92" s="737"/>
      <c r="F92" s="737"/>
      <c r="G92" s="737"/>
      <c r="H92" s="737"/>
      <c r="I92" s="737"/>
      <c r="J92" s="737"/>
      <c r="K92" s="737"/>
      <c r="L92" s="738"/>
      <c r="M92" s="717"/>
    </row>
    <row r="93" spans="1:13" s="141" customFormat="1" ht="15" customHeight="1">
      <c r="A93" s="737" t="s">
        <v>329</v>
      </c>
      <c r="B93" s="737"/>
      <c r="C93" s="737"/>
      <c r="D93" s="737"/>
      <c r="E93" s="737"/>
      <c r="F93" s="737"/>
      <c r="G93" s="737"/>
      <c r="H93" s="737"/>
      <c r="I93" s="737"/>
      <c r="J93" s="737"/>
      <c r="K93" s="737"/>
      <c r="L93" s="738"/>
      <c r="M93" s="717"/>
    </row>
    <row r="94" spans="1:13" s="141" customFormat="1" ht="15" customHeight="1">
      <c r="A94" s="720" t="s">
        <v>330</v>
      </c>
      <c r="B94" s="720"/>
      <c r="C94" s="720"/>
      <c r="D94" s="720"/>
      <c r="E94" s="720"/>
      <c r="F94" s="720"/>
      <c r="G94" s="720"/>
      <c r="H94" s="720"/>
      <c r="I94" s="720"/>
      <c r="J94" s="720"/>
      <c r="K94" s="720"/>
      <c r="L94" s="676"/>
      <c r="M94" s="717"/>
    </row>
    <row r="95" spans="1:13" s="141" customFormat="1" ht="15" customHeight="1">
      <c r="A95" s="720" t="s">
        <v>331</v>
      </c>
      <c r="B95" s="720"/>
      <c r="C95" s="720"/>
      <c r="D95" s="720"/>
      <c r="E95" s="720"/>
      <c r="F95" s="720"/>
      <c r="G95" s="720"/>
      <c r="H95" s="720"/>
      <c r="I95" s="720"/>
      <c r="J95" s="720"/>
      <c r="K95" s="720"/>
      <c r="L95" s="676"/>
      <c r="M95" s="717"/>
    </row>
    <row r="96" spans="1:13" s="141" customFormat="1" ht="15" customHeight="1">
      <c r="A96" s="720" t="s">
        <v>332</v>
      </c>
      <c r="B96" s="720"/>
      <c r="C96" s="720"/>
      <c r="D96" s="720"/>
      <c r="E96" s="720"/>
      <c r="F96" s="720"/>
      <c r="G96" s="720"/>
      <c r="H96" s="720"/>
      <c r="I96" s="720"/>
      <c r="J96" s="720"/>
      <c r="K96" s="720"/>
      <c r="L96" s="676"/>
      <c r="M96" s="717"/>
    </row>
    <row r="97" spans="1:13" ht="15" customHeight="1">
      <c r="A97" s="720" t="s">
        <v>333</v>
      </c>
      <c r="B97" s="720"/>
      <c r="C97" s="720"/>
      <c r="D97" s="720"/>
      <c r="E97" s="720"/>
      <c r="F97" s="720"/>
      <c r="G97" s="720"/>
      <c r="H97" s="720"/>
      <c r="I97" s="720"/>
      <c r="J97" s="720"/>
      <c r="K97" s="720"/>
      <c r="L97" s="676"/>
      <c r="M97" s="717"/>
    </row>
    <row r="98" spans="1:13" ht="15" customHeight="1">
      <c r="A98" s="748" t="s">
        <v>288</v>
      </c>
      <c r="B98" s="749"/>
      <c r="C98" s="749"/>
      <c r="D98" s="749"/>
      <c r="E98" s="749"/>
      <c r="F98" s="749"/>
      <c r="G98" s="749"/>
      <c r="H98" s="749"/>
      <c r="I98" s="749"/>
      <c r="J98" s="749"/>
      <c r="K98" s="749"/>
      <c r="L98" s="750"/>
      <c r="M98" s="717"/>
    </row>
    <row r="99" spans="1:13" ht="12" customHeight="1">
      <c r="A99" s="378"/>
      <c r="B99" s="379"/>
      <c r="C99" s="379"/>
      <c r="D99" s="379"/>
      <c r="E99" s="379"/>
      <c r="F99" s="379"/>
      <c r="G99" s="379"/>
      <c r="H99" s="379"/>
      <c r="I99" s="379"/>
      <c r="J99" s="379"/>
      <c r="K99" s="379"/>
      <c r="L99" s="379"/>
      <c r="M99" s="717"/>
    </row>
    <row r="100" spans="1:13" ht="12" customHeight="1" thickBot="1">
      <c r="A100" s="162"/>
      <c r="B100" s="163"/>
      <c r="C100" s="163"/>
      <c r="D100" s="163"/>
      <c r="E100" s="163"/>
      <c r="F100" s="163"/>
      <c r="G100" s="163"/>
      <c r="H100" s="163"/>
      <c r="I100" s="163"/>
      <c r="J100" s="163"/>
      <c r="K100" s="163"/>
      <c r="L100" s="163"/>
      <c r="M100" s="717"/>
    </row>
    <row r="101" spans="1:13" ht="35.25" customHeight="1">
      <c r="A101" s="380" t="s">
        <v>223</v>
      </c>
      <c r="B101" s="381"/>
      <c r="C101" s="381"/>
      <c r="D101" s="381"/>
      <c r="E101" s="381"/>
      <c r="F101" s="381"/>
      <c r="G101" s="381"/>
      <c r="H101" s="381"/>
      <c r="I101" s="381"/>
      <c r="J101" s="381"/>
      <c r="K101" s="381"/>
      <c r="L101" s="381"/>
      <c r="M101" s="717"/>
    </row>
    <row r="102" spans="1:13" ht="18.5" thickBot="1">
      <c r="A102" s="369" t="s">
        <v>205</v>
      </c>
      <c r="B102" s="370"/>
      <c r="C102" s="370"/>
      <c r="D102" s="370"/>
      <c r="E102" s="370"/>
      <c r="F102" s="370"/>
      <c r="G102" s="370"/>
      <c r="H102" s="370"/>
      <c r="I102" s="370"/>
      <c r="J102" s="370"/>
      <c r="K102" s="370"/>
      <c r="L102" s="370"/>
      <c r="M102" s="719"/>
    </row>
    <row r="103" spans="1:13">
      <c r="K103" s="177"/>
    </row>
  </sheetData>
  <sheetProtection algorithmName="SHA-512" hashValue="XHx1efYY/Y40ct76i57eUIkd+YVF+TJQklvbJ/0YQ2dj3OYDMOiFE/R4zkiYi9pb3brSvcZff4+wBe4++HV/gQ==" saltValue="g04lmVRxWmEQmSst8RSvRw==" spinCount="100000" sheet="1" objects="1" scenarios="1"/>
  <mergeCells count="92">
    <mergeCell ref="A85:L85"/>
    <mergeCell ref="A86:L86"/>
    <mergeCell ref="A60:L60"/>
    <mergeCell ref="A61:L61"/>
    <mergeCell ref="F63:G63"/>
    <mergeCell ref="H63:I63"/>
    <mergeCell ref="C70:C71"/>
    <mergeCell ref="A84:L84"/>
    <mergeCell ref="A59:K59"/>
    <mergeCell ref="H19:L19"/>
    <mergeCell ref="K9:L10"/>
    <mergeCell ref="B52:I52"/>
    <mergeCell ref="B53:I53"/>
    <mergeCell ref="A37:L39"/>
    <mergeCell ref="B41:K41"/>
    <mergeCell ref="B42:I42"/>
    <mergeCell ref="B43:I43"/>
    <mergeCell ref="D10:H10"/>
    <mergeCell ref="D11:H11"/>
    <mergeCell ref="D12:H12"/>
    <mergeCell ref="D13:H13"/>
    <mergeCell ref="J13:L13"/>
    <mergeCell ref="D14:H14"/>
    <mergeCell ref="J14:L14"/>
    <mergeCell ref="D3:I3"/>
    <mergeCell ref="D4:I4"/>
    <mergeCell ref="I12:J12"/>
    <mergeCell ref="I34:L35"/>
    <mergeCell ref="A33:G35"/>
    <mergeCell ref="B27:C27"/>
    <mergeCell ref="H27:L27"/>
    <mergeCell ref="B21:F21"/>
    <mergeCell ref="A22:L22"/>
    <mergeCell ref="A23:L23"/>
    <mergeCell ref="G25:G26"/>
    <mergeCell ref="H25:L26"/>
    <mergeCell ref="K20:L20"/>
    <mergeCell ref="K2:M3"/>
    <mergeCell ref="A5:M5"/>
    <mergeCell ref="H6:I6"/>
    <mergeCell ref="A99:L99"/>
    <mergeCell ref="A101:L101"/>
    <mergeCell ref="A91:L91"/>
    <mergeCell ref="A92:L92"/>
    <mergeCell ref="A93:L93"/>
    <mergeCell ref="A94:L94"/>
    <mergeCell ref="A97:L97"/>
    <mergeCell ref="A98:L98"/>
    <mergeCell ref="A95:L95"/>
    <mergeCell ref="A88:L88"/>
    <mergeCell ref="A89:L89"/>
    <mergeCell ref="A90:L90"/>
    <mergeCell ref="A96:L96"/>
    <mergeCell ref="D70:D71"/>
    <mergeCell ref="K70:K71"/>
    <mergeCell ref="L70:L71"/>
    <mergeCell ref="G75:H75"/>
    <mergeCell ref="F77:G77"/>
    <mergeCell ref="H77:I77"/>
    <mergeCell ref="A80:L80"/>
    <mergeCell ref="A81:L81"/>
    <mergeCell ref="A82:L82"/>
    <mergeCell ref="A83:L83"/>
    <mergeCell ref="A79:L79"/>
    <mergeCell ref="A87:L87"/>
    <mergeCell ref="J6:L6"/>
    <mergeCell ref="M6:M102"/>
    <mergeCell ref="A102:L102"/>
    <mergeCell ref="B48:K48"/>
    <mergeCell ref="B49:I49"/>
    <mergeCell ref="J55:K55"/>
    <mergeCell ref="J56:K56"/>
    <mergeCell ref="J57:K57"/>
    <mergeCell ref="A7:L7"/>
    <mergeCell ref="D8:H8"/>
    <mergeCell ref="J11:L11"/>
    <mergeCell ref="J15:L15"/>
    <mergeCell ref="B44:I44"/>
    <mergeCell ref="A17:L17"/>
    <mergeCell ref="K8:L8"/>
    <mergeCell ref="D9:H9"/>
    <mergeCell ref="D15:H15"/>
    <mergeCell ref="A55:H55"/>
    <mergeCell ref="I29:L29"/>
    <mergeCell ref="I30:L30"/>
    <mergeCell ref="I33:L33"/>
    <mergeCell ref="A36:L36"/>
    <mergeCell ref="B51:I51"/>
    <mergeCell ref="B46:I46"/>
    <mergeCell ref="B45:I45"/>
    <mergeCell ref="B47:I47"/>
    <mergeCell ref="B50:I50"/>
  </mergeCells>
  <printOptions horizontalCentered="1"/>
  <pageMargins left="0.39370078740157483" right="0.39370078740157483" top="0.98425196850393704" bottom="1.7716535433070868" header="0" footer="0"/>
  <pageSetup scale="65" fitToHeight="5"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Q90"/>
  <sheetViews>
    <sheetView showGridLines="0" zoomScaleNormal="100" zoomScaleSheetLayoutView="90" workbookViewId="0"/>
  </sheetViews>
  <sheetFormatPr baseColWidth="10" defaultColWidth="11.453125" defaultRowHeight="11.5"/>
  <cols>
    <col min="1" max="1" width="11" style="30" customWidth="1"/>
    <col min="2" max="4" width="9.26953125" style="30" customWidth="1"/>
    <col min="5" max="11" width="11.453125" style="30" customWidth="1"/>
    <col min="12" max="12" width="14.26953125" style="30" customWidth="1"/>
    <col min="13" max="13" width="7.7265625" style="30" customWidth="1"/>
    <col min="14" max="16384" width="11.453125" style="30"/>
  </cols>
  <sheetData>
    <row r="1" spans="1:13" s="33" customFormat="1" ht="45" customHeight="1">
      <c r="A1" s="32"/>
      <c r="B1" s="32"/>
      <c r="C1" s="32"/>
      <c r="D1" s="29"/>
      <c r="E1" s="29"/>
      <c r="F1" s="29"/>
      <c r="G1" s="29"/>
      <c r="H1" s="29"/>
      <c r="I1" s="29"/>
      <c r="J1" s="29"/>
      <c r="K1" s="29"/>
      <c r="L1" s="29"/>
      <c r="M1" s="29"/>
    </row>
    <row r="2" spans="1:13" s="33" customFormat="1" ht="15" customHeight="1">
      <c r="A2" s="30"/>
      <c r="B2" s="30"/>
      <c r="C2" s="30"/>
      <c r="D2" s="30"/>
      <c r="E2" s="34"/>
      <c r="F2" s="35"/>
      <c r="G2" s="35"/>
      <c r="H2" s="35"/>
      <c r="I2" s="35"/>
      <c r="J2" s="35"/>
      <c r="K2" s="454"/>
      <c r="L2" s="454"/>
      <c r="M2" s="454"/>
    </row>
    <row r="3" spans="1:13" s="33" customFormat="1" ht="15" customHeight="1">
      <c r="A3" s="30"/>
      <c r="B3" s="30"/>
      <c r="C3" s="30"/>
      <c r="D3" s="36"/>
      <c r="E3" s="766" t="s">
        <v>334</v>
      </c>
      <c r="F3" s="766"/>
      <c r="G3" s="766"/>
      <c r="H3" s="766"/>
      <c r="I3" s="766"/>
      <c r="J3" s="766"/>
      <c r="K3" s="454"/>
      <c r="L3" s="454"/>
      <c r="M3" s="454"/>
    </row>
    <row r="4" spans="1:13" s="33" customFormat="1" ht="30" customHeight="1" thickBot="1">
      <c r="A4" s="30"/>
      <c r="B4" s="30"/>
      <c r="C4" s="30"/>
      <c r="D4" s="30"/>
      <c r="E4" s="566" t="s">
        <v>292</v>
      </c>
      <c r="F4" s="566"/>
      <c r="G4" s="566"/>
      <c r="H4" s="566"/>
      <c r="I4" s="566"/>
      <c r="J4" s="566"/>
      <c r="K4" s="34"/>
      <c r="L4" s="37"/>
      <c r="M4" s="30"/>
    </row>
    <row r="5" spans="1:13" s="33" customFormat="1" ht="36.75" customHeight="1" thickBot="1">
      <c r="A5" s="458" t="str">
        <f>'Electric Services'!$A$5</f>
        <v xml:space="preserve">No outside food or drinks is allowed for own or third party consumption during the mounting phase, event and dismounting phase. </v>
      </c>
      <c r="B5" s="459"/>
      <c r="C5" s="459"/>
      <c r="D5" s="459"/>
      <c r="E5" s="459"/>
      <c r="F5" s="459"/>
      <c r="G5" s="459"/>
      <c r="H5" s="459"/>
      <c r="I5" s="459"/>
      <c r="J5" s="459"/>
      <c r="K5" s="459"/>
      <c r="L5" s="459"/>
      <c r="M5" s="460"/>
    </row>
    <row r="6" spans="1:13" s="33" customFormat="1" ht="12.75" customHeight="1">
      <c r="A6" s="180" t="s">
        <v>18</v>
      </c>
      <c r="B6" s="39" t="str">
        <f>+'DATOS MAESTROS'!$B$3</f>
        <v>IBTM 2026</v>
      </c>
      <c r="C6" s="40"/>
      <c r="D6" s="40"/>
      <c r="E6" s="40"/>
      <c r="F6" s="40"/>
      <c r="G6" s="41"/>
      <c r="H6" s="461" t="s">
        <v>19</v>
      </c>
      <c r="I6" s="462"/>
      <c r="J6" s="463" t="str">
        <f>+'DATOS MAESTROS'!$B$4</f>
        <v>August 19 - 20, 2026</v>
      </c>
      <c r="K6" s="464"/>
      <c r="L6" s="464"/>
      <c r="M6" s="759" t="s">
        <v>335</v>
      </c>
    </row>
    <row r="7" spans="1:13" s="33" customFormat="1" ht="14.5" thickBot="1">
      <c r="A7" s="469" t="s">
        <v>21</v>
      </c>
      <c r="B7" s="470"/>
      <c r="C7" s="470"/>
      <c r="D7" s="470"/>
      <c r="E7" s="470"/>
      <c r="F7" s="470"/>
      <c r="G7" s="470"/>
      <c r="H7" s="470"/>
      <c r="I7" s="470"/>
      <c r="J7" s="470"/>
      <c r="K7" s="470"/>
      <c r="L7" s="470"/>
      <c r="M7" s="760"/>
    </row>
    <row r="8" spans="1:13" s="33" customFormat="1" ht="13" thickBot="1">
      <c r="A8" s="181" t="s">
        <v>22</v>
      </c>
      <c r="B8" s="42"/>
      <c r="C8" s="42"/>
      <c r="D8" s="471"/>
      <c r="E8" s="471"/>
      <c r="F8" s="471"/>
      <c r="G8" s="471"/>
      <c r="H8" s="471"/>
      <c r="I8" s="43"/>
      <c r="J8" s="43"/>
      <c r="K8" s="472" t="s">
        <v>23</v>
      </c>
      <c r="L8" s="473"/>
      <c r="M8" s="760"/>
    </row>
    <row r="9" spans="1:13" s="33" customFormat="1" ht="12.5">
      <c r="A9" s="182" t="s">
        <v>24</v>
      </c>
      <c r="B9" s="44"/>
      <c r="C9" s="44"/>
      <c r="D9" s="431"/>
      <c r="E9" s="431"/>
      <c r="F9" s="431"/>
      <c r="G9" s="431"/>
      <c r="H9" s="431"/>
      <c r="I9" s="43"/>
      <c r="J9" s="43"/>
      <c r="K9" s="474"/>
      <c r="L9" s="475"/>
      <c r="M9" s="760"/>
    </row>
    <row r="10" spans="1:13" s="33" customFormat="1" ht="13" thickBot="1">
      <c r="A10" s="182" t="s">
        <v>25</v>
      </c>
      <c r="B10" s="44"/>
      <c r="C10" s="44"/>
      <c r="D10" s="431"/>
      <c r="E10" s="431"/>
      <c r="F10" s="431"/>
      <c r="G10" s="431"/>
      <c r="H10" s="431"/>
      <c r="I10" s="43"/>
      <c r="J10" s="43"/>
      <c r="K10" s="476"/>
      <c r="L10" s="477"/>
      <c r="M10" s="760"/>
    </row>
    <row r="11" spans="1:13" s="33" customFormat="1" ht="12.5">
      <c r="A11" s="182" t="s">
        <v>26</v>
      </c>
      <c r="B11" s="44"/>
      <c r="C11" s="44"/>
      <c r="D11" s="431"/>
      <c r="E11" s="431"/>
      <c r="F11" s="431"/>
      <c r="G11" s="431"/>
      <c r="H11" s="431"/>
      <c r="I11" s="45" t="s">
        <v>208</v>
      </c>
      <c r="J11" s="450"/>
      <c r="K11" s="450"/>
      <c r="L11" s="450"/>
      <c r="M11" s="760"/>
    </row>
    <row r="12" spans="1:13" s="33" customFormat="1" ht="12.5">
      <c r="A12" s="182" t="s">
        <v>28</v>
      </c>
      <c r="B12" s="44"/>
      <c r="C12" s="44"/>
      <c r="D12" s="431"/>
      <c r="E12" s="431"/>
      <c r="F12" s="431"/>
      <c r="G12" s="431"/>
      <c r="H12" s="431"/>
      <c r="I12" s="432" t="s">
        <v>29</v>
      </c>
      <c r="J12" s="432"/>
      <c r="K12" s="241"/>
      <c r="L12" s="241"/>
      <c r="M12" s="760"/>
    </row>
    <row r="13" spans="1:13" s="33" customFormat="1" ht="12.5">
      <c r="A13" s="182" t="s">
        <v>30</v>
      </c>
      <c r="B13" s="44"/>
      <c r="C13" s="44"/>
      <c r="D13" s="431"/>
      <c r="E13" s="431"/>
      <c r="F13" s="431"/>
      <c r="G13" s="431"/>
      <c r="H13" s="431"/>
      <c r="I13" s="45" t="s">
        <v>31</v>
      </c>
      <c r="J13" s="450"/>
      <c r="K13" s="450"/>
      <c r="L13" s="450"/>
      <c r="M13" s="760"/>
    </row>
    <row r="14" spans="1:13" s="33" customFormat="1" ht="12.5">
      <c r="A14" s="182" t="s">
        <v>32</v>
      </c>
      <c r="B14" s="44"/>
      <c r="C14" s="44"/>
      <c r="D14" s="431"/>
      <c r="E14" s="431"/>
      <c r="F14" s="431"/>
      <c r="G14" s="431"/>
      <c r="H14" s="431"/>
      <c r="I14" s="45" t="s">
        <v>33</v>
      </c>
      <c r="J14" s="450"/>
      <c r="K14" s="450"/>
      <c r="L14" s="450"/>
      <c r="M14" s="760"/>
    </row>
    <row r="15" spans="1:13" s="33" customFormat="1" ht="12.5">
      <c r="A15" s="182" t="s">
        <v>34</v>
      </c>
      <c r="B15" s="44"/>
      <c r="C15" s="44"/>
      <c r="D15" s="431"/>
      <c r="E15" s="431"/>
      <c r="F15" s="431"/>
      <c r="G15" s="431"/>
      <c r="H15" s="431"/>
      <c r="I15" s="43"/>
      <c r="J15" s="432"/>
      <c r="K15" s="432"/>
      <c r="L15" s="432"/>
      <c r="M15" s="760"/>
    </row>
    <row r="16" spans="1:13" s="33" customFormat="1" ht="12.5">
      <c r="A16" s="44"/>
      <c r="B16" s="44"/>
      <c r="C16" s="44"/>
      <c r="D16" s="43"/>
      <c r="E16" s="43"/>
      <c r="F16" s="43"/>
      <c r="G16" s="43"/>
      <c r="H16" s="43"/>
      <c r="I16" s="44"/>
      <c r="J16" s="44"/>
      <c r="K16" s="44"/>
      <c r="L16" s="43"/>
      <c r="M16" s="760"/>
    </row>
    <row r="17" spans="1:13" s="33" customFormat="1" ht="15" customHeight="1">
      <c r="A17" s="435" t="s">
        <v>35</v>
      </c>
      <c r="B17" s="436"/>
      <c r="C17" s="436"/>
      <c r="D17" s="436"/>
      <c r="E17" s="436"/>
      <c r="F17" s="436"/>
      <c r="G17" s="436"/>
      <c r="H17" s="436"/>
      <c r="I17" s="436"/>
      <c r="J17" s="436"/>
      <c r="K17" s="436"/>
      <c r="L17" s="436"/>
      <c r="M17" s="760"/>
    </row>
    <row r="18" spans="1:13" s="33" customFormat="1" ht="15" customHeight="1">
      <c r="A18" s="767" t="s">
        <v>251</v>
      </c>
      <c r="B18" s="684"/>
      <c r="C18" s="684"/>
      <c r="D18" s="684"/>
      <c r="E18" s="684"/>
      <c r="F18" s="684"/>
      <c r="G18" s="684"/>
      <c r="H18" s="684"/>
      <c r="I18" s="684"/>
      <c r="J18" s="684"/>
      <c r="K18" s="684"/>
      <c r="L18" s="367">
        <f>+'DATOS MAESTROS'!$B$5</f>
        <v>46231</v>
      </c>
      <c r="M18" s="760"/>
    </row>
    <row r="19" spans="1:13" s="33" customFormat="1" ht="12.75" customHeight="1">
      <c r="A19" s="189" t="s">
        <v>36</v>
      </c>
      <c r="B19" s="43" t="s">
        <v>240</v>
      </c>
      <c r="C19" s="43"/>
      <c r="D19" s="275" t="s">
        <v>294</v>
      </c>
      <c r="E19" s="43">
        <v>36314909</v>
      </c>
      <c r="F19" s="63"/>
      <c r="G19" s="74" t="s">
        <v>38</v>
      </c>
      <c r="H19" s="372" t="s">
        <v>39</v>
      </c>
      <c r="I19" s="372"/>
      <c r="J19" s="372"/>
      <c r="K19" s="372"/>
      <c r="L19" s="372"/>
      <c r="M19" s="760"/>
    </row>
    <row r="20" spans="1:13" s="33" customFormat="1" ht="12.5">
      <c r="A20" s="326" t="s">
        <v>336</v>
      </c>
      <c r="B20" s="43" t="s">
        <v>41</v>
      </c>
      <c r="C20" s="43"/>
      <c r="D20" s="48"/>
      <c r="E20" s="43"/>
      <c r="F20" s="49"/>
      <c r="G20" s="275" t="s">
        <v>42</v>
      </c>
      <c r="H20" s="275"/>
      <c r="I20" s="275"/>
      <c r="J20" s="363">
        <f>+'DATOS MAESTROS'!B6</f>
        <v>46246</v>
      </c>
      <c r="K20" s="441"/>
      <c r="L20" s="442"/>
      <c r="M20" s="760"/>
    </row>
    <row r="21" spans="1:13" s="33" customFormat="1" ht="12.75" customHeight="1">
      <c r="A21" s="189" t="s">
        <v>337</v>
      </c>
      <c r="B21" s="62" t="s">
        <v>44</v>
      </c>
      <c r="C21" s="62"/>
      <c r="D21" s="63"/>
      <c r="E21" s="63"/>
      <c r="F21" s="63"/>
      <c r="G21" s="43"/>
      <c r="H21" s="43"/>
      <c r="I21" s="43"/>
      <c r="J21" s="50"/>
      <c r="K21" s="50"/>
      <c r="L21" s="43"/>
      <c r="M21" s="760"/>
    </row>
    <row r="22" spans="1:13" s="33" customFormat="1" ht="14">
      <c r="A22" s="435" t="s">
        <v>45</v>
      </c>
      <c r="B22" s="436"/>
      <c r="C22" s="436"/>
      <c r="D22" s="436"/>
      <c r="E22" s="436"/>
      <c r="F22" s="436"/>
      <c r="G22" s="436"/>
      <c r="H22" s="436"/>
      <c r="I22" s="436"/>
      <c r="J22" s="436"/>
      <c r="K22" s="436"/>
      <c r="L22" s="436"/>
      <c r="M22" s="760"/>
    </row>
    <row r="23" spans="1:13" s="33" customFormat="1" ht="12.5">
      <c r="A23" s="699" t="s">
        <v>46</v>
      </c>
      <c r="B23" s="700"/>
      <c r="C23" s="700"/>
      <c r="D23" s="700"/>
      <c r="E23" s="700"/>
      <c r="F23" s="700"/>
      <c r="G23" s="700"/>
      <c r="H23" s="700"/>
      <c r="I23" s="700"/>
      <c r="J23" s="700"/>
      <c r="K23" s="700"/>
      <c r="L23" s="700"/>
      <c r="M23" s="760"/>
    </row>
    <row r="24" spans="1:13" s="33" customFormat="1" ht="13" thickBot="1">
      <c r="A24" s="325" t="s">
        <v>38</v>
      </c>
      <c r="B24" s="43" t="s">
        <v>47</v>
      </c>
      <c r="C24" s="43"/>
      <c r="D24" s="43"/>
      <c r="E24" s="43"/>
      <c r="F24" s="43"/>
      <c r="G24" s="43"/>
      <c r="H24" s="51"/>
      <c r="I24" s="51"/>
      <c r="J24" s="43"/>
      <c r="K24" s="43"/>
      <c r="L24" s="43"/>
      <c r="M24" s="760"/>
    </row>
    <row r="25" spans="1:13" s="33" customFormat="1" ht="12.5">
      <c r="A25" s="186"/>
      <c r="B25" s="52"/>
      <c r="C25" s="52"/>
      <c r="D25" s="53"/>
      <c r="E25" s="53"/>
      <c r="F25" s="44"/>
      <c r="G25" s="445" t="s">
        <v>48</v>
      </c>
      <c r="H25" s="446"/>
      <c r="I25" s="447"/>
      <c r="J25" s="447"/>
      <c r="K25" s="447"/>
      <c r="L25" s="447"/>
      <c r="M25" s="760"/>
    </row>
    <row r="26" spans="1:13" s="33" customFormat="1" ht="13" thickBot="1">
      <c r="A26" s="184"/>
      <c r="B26" s="44"/>
      <c r="C26" s="44"/>
      <c r="D26" s="43"/>
      <c r="E26" s="43"/>
      <c r="F26" s="43"/>
      <c r="G26" s="445"/>
      <c r="H26" s="448"/>
      <c r="I26" s="449"/>
      <c r="J26" s="449"/>
      <c r="K26" s="449"/>
      <c r="L26" s="449"/>
      <c r="M26" s="760"/>
    </row>
    <row r="27" spans="1:13" s="33" customFormat="1" ht="12.75" customHeight="1">
      <c r="A27" s="184"/>
      <c r="B27" s="433" t="s">
        <v>49</v>
      </c>
      <c r="C27" s="433"/>
      <c r="D27" s="43"/>
      <c r="E27" s="43"/>
      <c r="F27" s="43"/>
      <c r="G27" s="43"/>
      <c r="H27" s="434" t="s">
        <v>50</v>
      </c>
      <c r="I27" s="434"/>
      <c r="J27" s="434"/>
      <c r="K27" s="434"/>
      <c r="L27" s="434"/>
      <c r="M27" s="760"/>
    </row>
    <row r="28" spans="1:13" s="33" customFormat="1" ht="12.75" customHeight="1" thickBot="1">
      <c r="A28" s="184"/>
      <c r="B28" s="54" t="s">
        <v>51</v>
      </c>
      <c r="C28" s="55"/>
      <c r="E28" s="56" t="s">
        <v>52</v>
      </c>
      <c r="F28" s="57"/>
      <c r="G28" s="43"/>
      <c r="H28" s="58"/>
      <c r="I28" s="58"/>
      <c r="J28" s="58"/>
      <c r="K28" s="58"/>
      <c r="L28" s="58"/>
      <c r="M28" s="760"/>
    </row>
    <row r="29" spans="1:13" s="33" customFormat="1" ht="12.5">
      <c r="A29" s="187"/>
      <c r="B29" s="56" t="s">
        <v>53</v>
      </c>
      <c r="C29" s="55"/>
      <c r="E29" s="56"/>
      <c r="F29" s="56"/>
      <c r="G29" s="51"/>
      <c r="H29" s="51"/>
      <c r="I29" s="411"/>
      <c r="J29" s="411"/>
      <c r="K29" s="411"/>
      <c r="L29" s="411"/>
      <c r="M29" s="760"/>
    </row>
    <row r="30" spans="1:13" s="33" customFormat="1" ht="13" thickBot="1">
      <c r="A30" s="187"/>
      <c r="B30" s="59" t="s">
        <v>54</v>
      </c>
      <c r="C30" s="55"/>
      <c r="E30" s="56" t="s">
        <v>55</v>
      </c>
      <c r="F30" s="57"/>
      <c r="G30" s="43"/>
      <c r="H30" s="43"/>
      <c r="I30" s="412" t="s">
        <v>56</v>
      </c>
      <c r="J30" s="412"/>
      <c r="K30" s="412"/>
      <c r="L30" s="412"/>
      <c r="M30" s="760"/>
    </row>
    <row r="31" spans="1:13" s="33" customFormat="1" ht="12.5">
      <c r="A31" s="187"/>
      <c r="G31" s="43"/>
      <c r="H31" s="43"/>
      <c r="I31" s="60"/>
      <c r="J31" s="60"/>
      <c r="K31" s="60"/>
      <c r="L31" s="60"/>
      <c r="M31" s="760"/>
    </row>
    <row r="32" spans="1:13" s="33" customFormat="1" ht="12.5">
      <c r="A32" s="187"/>
      <c r="B32" s="56"/>
      <c r="C32" s="44"/>
      <c r="E32" s="56"/>
      <c r="F32" s="56"/>
      <c r="G32" s="43"/>
      <c r="H32" s="43"/>
      <c r="I32" s="60"/>
      <c r="J32" s="60"/>
      <c r="K32" s="60"/>
      <c r="L32" s="60"/>
      <c r="M32" s="760"/>
    </row>
    <row r="33" spans="1:17" s="33" customFormat="1" ht="12.75" customHeight="1">
      <c r="A33" s="413" t="s">
        <v>57</v>
      </c>
      <c r="B33" s="414"/>
      <c r="C33" s="414"/>
      <c r="D33" s="414"/>
      <c r="E33" s="414"/>
      <c r="F33" s="414"/>
      <c r="G33" s="414"/>
      <c r="H33" s="51"/>
      <c r="I33" s="417"/>
      <c r="J33" s="417"/>
      <c r="K33" s="417"/>
      <c r="L33" s="417"/>
      <c r="M33" s="760"/>
    </row>
    <row r="34" spans="1:17" s="33" customFormat="1" ht="12.75" customHeight="1">
      <c r="A34" s="413"/>
      <c r="B34" s="414"/>
      <c r="C34" s="414"/>
      <c r="D34" s="414"/>
      <c r="E34" s="414"/>
      <c r="F34" s="414"/>
      <c r="G34" s="414"/>
      <c r="H34" s="61"/>
      <c r="I34" s="418" t="s">
        <v>58</v>
      </c>
      <c r="J34" s="418"/>
      <c r="K34" s="418"/>
      <c r="L34" s="418"/>
      <c r="M34" s="760"/>
    </row>
    <row r="35" spans="1:17" s="33" customFormat="1" ht="12.5">
      <c r="A35" s="415"/>
      <c r="B35" s="416"/>
      <c r="C35" s="416"/>
      <c r="D35" s="416"/>
      <c r="E35" s="416"/>
      <c r="F35" s="416"/>
      <c r="G35" s="416"/>
      <c r="H35" s="63"/>
      <c r="I35" s="419"/>
      <c r="J35" s="419"/>
      <c r="K35" s="419"/>
      <c r="L35" s="419"/>
      <c r="M35" s="760"/>
    </row>
    <row r="36" spans="1:17" s="33" customFormat="1" ht="14">
      <c r="A36" s="420" t="s">
        <v>59</v>
      </c>
      <c r="B36" s="421"/>
      <c r="C36" s="421"/>
      <c r="D36" s="421"/>
      <c r="E36" s="421"/>
      <c r="F36" s="421"/>
      <c r="G36" s="421"/>
      <c r="H36" s="421"/>
      <c r="I36" s="421"/>
      <c r="J36" s="421"/>
      <c r="K36" s="421"/>
      <c r="L36" s="422"/>
      <c r="M36" s="760"/>
    </row>
    <row r="37" spans="1:17" s="33" customFormat="1" ht="24" customHeight="1">
      <c r="A37" s="423" t="s">
        <v>60</v>
      </c>
      <c r="B37" s="424"/>
      <c r="C37" s="424"/>
      <c r="D37" s="424"/>
      <c r="E37" s="424"/>
      <c r="F37" s="424"/>
      <c r="G37" s="424"/>
      <c r="H37" s="424"/>
      <c r="I37" s="424"/>
      <c r="J37" s="424"/>
      <c r="K37" s="424"/>
      <c r="L37" s="424"/>
      <c r="M37" s="760"/>
    </row>
    <row r="38" spans="1:17" s="33" customFormat="1" ht="19.5" customHeight="1">
      <c r="A38" s="425"/>
      <c r="B38" s="426"/>
      <c r="C38" s="426"/>
      <c r="D38" s="426"/>
      <c r="E38" s="426"/>
      <c r="F38" s="426"/>
      <c r="G38" s="426"/>
      <c r="H38" s="426"/>
      <c r="I38" s="426"/>
      <c r="J38" s="426"/>
      <c r="K38" s="426"/>
      <c r="L38" s="426"/>
      <c r="M38" s="760"/>
    </row>
    <row r="39" spans="1:17" s="33" customFormat="1" ht="18.75" customHeight="1">
      <c r="A39" s="427"/>
      <c r="B39" s="428"/>
      <c r="C39" s="428"/>
      <c r="D39" s="428"/>
      <c r="E39" s="428"/>
      <c r="F39" s="428"/>
      <c r="G39" s="428"/>
      <c r="H39" s="428"/>
      <c r="I39" s="428"/>
      <c r="J39" s="428"/>
      <c r="K39" s="428"/>
      <c r="L39" s="428"/>
      <c r="M39" s="760"/>
    </row>
    <row r="40" spans="1:17" s="33" customFormat="1" ht="9.75" customHeight="1">
      <c r="A40" s="210"/>
      <c r="B40" s="145"/>
      <c r="C40" s="145"/>
      <c r="D40" s="145"/>
      <c r="E40" s="145"/>
      <c r="F40" s="145"/>
      <c r="G40" s="145"/>
      <c r="H40" s="145"/>
      <c r="I40" s="145"/>
      <c r="J40" s="145"/>
      <c r="K40" s="145"/>
      <c r="L40" s="145"/>
      <c r="M40" s="760"/>
    </row>
    <row r="41" spans="1:17" ht="20.25" customHeight="1">
      <c r="A41" s="64"/>
      <c r="B41" s="34"/>
      <c r="C41" s="34"/>
      <c r="D41" s="34"/>
      <c r="E41" s="771" t="s">
        <v>338</v>
      </c>
      <c r="F41" s="771"/>
      <c r="G41" s="771"/>
      <c r="H41" s="771"/>
      <c r="I41" s="771"/>
      <c r="J41" s="34"/>
      <c r="K41" s="34"/>
      <c r="L41" s="34"/>
      <c r="M41" s="760"/>
    </row>
    <row r="42" spans="1:17" ht="36.75" customHeight="1">
      <c r="A42" s="769" t="s">
        <v>339</v>
      </c>
      <c r="B42" s="770"/>
      <c r="C42" s="770"/>
      <c r="D42" s="770"/>
      <c r="E42" s="770"/>
      <c r="F42" s="770"/>
      <c r="G42" s="770"/>
      <c r="H42" s="770"/>
      <c r="I42" s="770"/>
      <c r="J42" s="770"/>
      <c r="K42" s="770"/>
      <c r="L42" s="770"/>
      <c r="M42" s="760"/>
      <c r="O42" s="146"/>
      <c r="P42" s="146"/>
      <c r="Q42" s="146"/>
    </row>
    <row r="43" spans="1:17" ht="10.5" customHeight="1">
      <c r="A43" s="211"/>
      <c r="B43" s="147"/>
      <c r="C43" s="147"/>
      <c r="D43" s="147"/>
      <c r="E43" s="147"/>
      <c r="F43" s="147"/>
      <c r="G43" s="147"/>
      <c r="H43" s="147"/>
      <c r="I43" s="147"/>
      <c r="J43" s="147"/>
      <c r="K43" s="147"/>
      <c r="L43" s="147"/>
      <c r="M43" s="760"/>
      <c r="O43" s="146"/>
      <c r="P43" s="146"/>
      <c r="Q43" s="146"/>
    </row>
    <row r="44" spans="1:17" ht="14">
      <c r="A44" s="206"/>
      <c r="B44" s="409" t="s">
        <v>340</v>
      </c>
      <c r="C44" s="409"/>
      <c r="D44" s="409"/>
      <c r="E44" s="409"/>
      <c r="F44" s="409"/>
      <c r="G44" s="409"/>
      <c r="H44" s="409"/>
      <c r="I44" s="409"/>
      <c r="J44" s="409"/>
      <c r="K44" s="409"/>
      <c r="L44" s="136"/>
      <c r="M44" s="760"/>
    </row>
    <row r="45" spans="1:17" ht="23">
      <c r="A45" s="258" t="s">
        <v>255</v>
      </c>
      <c r="B45" s="389" t="s">
        <v>210</v>
      </c>
      <c r="C45" s="389"/>
      <c r="D45" s="389"/>
      <c r="E45" s="389"/>
      <c r="F45" s="389"/>
      <c r="G45" s="389"/>
      <c r="H45" s="389"/>
      <c r="I45" s="389"/>
      <c r="J45" s="259" t="s">
        <v>341</v>
      </c>
      <c r="K45" s="259" t="s">
        <v>342</v>
      </c>
      <c r="L45" s="260" t="s">
        <v>298</v>
      </c>
      <c r="M45" s="760"/>
    </row>
    <row r="46" spans="1:17">
      <c r="A46" s="212"/>
      <c r="B46" s="720" t="s">
        <v>343</v>
      </c>
      <c r="C46" s="720"/>
      <c r="D46" s="720"/>
      <c r="E46" s="720"/>
      <c r="F46" s="720"/>
      <c r="G46" s="720"/>
      <c r="H46" s="720"/>
      <c r="I46" s="720"/>
      <c r="J46" s="263">
        <v>82</v>
      </c>
      <c r="K46" s="263">
        <v>98</v>
      </c>
      <c r="L46" s="359">
        <f ca="1">IF(TODAY()&lt;=$L$18,J46*A46,K46*A46)</f>
        <v>0</v>
      </c>
      <c r="M46" s="760"/>
    </row>
    <row r="47" spans="1:17">
      <c r="A47" s="213"/>
      <c r="B47" s="768" t="s">
        <v>344</v>
      </c>
      <c r="C47" s="768"/>
      <c r="D47" s="768"/>
      <c r="E47" s="768"/>
      <c r="F47" s="768"/>
      <c r="G47" s="768"/>
      <c r="H47" s="768"/>
      <c r="I47" s="768"/>
      <c r="J47" s="263">
        <v>11</v>
      </c>
      <c r="K47" s="263">
        <v>13</v>
      </c>
      <c r="L47" s="360">
        <f ca="1">IF(TODAY()&lt;=$L$18,J47*A47,K47*A47)</f>
        <v>0</v>
      </c>
      <c r="M47" s="760"/>
      <c r="N47" s="149"/>
    </row>
    <row r="48" spans="1:17" ht="14">
      <c r="A48" s="214"/>
      <c r="B48" s="409" t="s">
        <v>345</v>
      </c>
      <c r="C48" s="409"/>
      <c r="D48" s="409"/>
      <c r="E48" s="409"/>
      <c r="F48" s="409"/>
      <c r="G48" s="409"/>
      <c r="H48" s="409"/>
      <c r="I48" s="409"/>
      <c r="J48" s="409"/>
      <c r="K48" s="409"/>
      <c r="L48" s="361"/>
      <c r="M48" s="760"/>
      <c r="N48" s="149"/>
    </row>
    <row r="49" spans="1:16" ht="23">
      <c r="A49" s="258" t="s">
        <v>255</v>
      </c>
      <c r="B49" s="389" t="s">
        <v>210</v>
      </c>
      <c r="C49" s="389"/>
      <c r="D49" s="389"/>
      <c r="E49" s="389"/>
      <c r="F49" s="389"/>
      <c r="G49" s="389"/>
      <c r="H49" s="389"/>
      <c r="I49" s="389"/>
      <c r="J49" s="259" t="s">
        <v>341</v>
      </c>
      <c r="K49" s="259" t="s">
        <v>342</v>
      </c>
      <c r="L49" s="283" t="s">
        <v>298</v>
      </c>
      <c r="M49" s="760"/>
    </row>
    <row r="50" spans="1:16" ht="15" customHeight="1">
      <c r="A50" s="212"/>
      <c r="B50" s="765" t="s">
        <v>346</v>
      </c>
      <c r="C50" s="765"/>
      <c r="D50" s="765"/>
      <c r="E50" s="765"/>
      <c r="F50" s="765"/>
      <c r="G50" s="765"/>
      <c r="H50" s="765"/>
      <c r="I50" s="765"/>
      <c r="J50" s="263">
        <v>77</v>
      </c>
      <c r="K50" s="263">
        <v>93</v>
      </c>
      <c r="L50" s="148">
        <f ca="1">IF(TODAY()&lt;=$L$18,J50*A50,K50*A50)</f>
        <v>0</v>
      </c>
      <c r="M50" s="760"/>
      <c r="N50" s="149"/>
    </row>
    <row r="51" spans="1:16" ht="15" customHeight="1">
      <c r="A51" s="212"/>
      <c r="B51" s="765" t="s">
        <v>347</v>
      </c>
      <c r="C51" s="765"/>
      <c r="D51" s="765"/>
      <c r="E51" s="765"/>
      <c r="F51" s="765"/>
      <c r="G51" s="765"/>
      <c r="H51" s="765"/>
      <c r="I51" s="765"/>
      <c r="J51" s="263">
        <v>117</v>
      </c>
      <c r="K51" s="263">
        <v>140</v>
      </c>
      <c r="L51" s="148">
        <f t="shared" ref="L51:L58" ca="1" si="0">IF(TODAY()&lt;=$L$18,J51*A51,K51*A51)</f>
        <v>0</v>
      </c>
      <c r="M51" s="760"/>
      <c r="N51" s="149"/>
    </row>
    <row r="52" spans="1:16" ht="15" customHeight="1">
      <c r="A52" s="212"/>
      <c r="B52" s="765" t="s">
        <v>348</v>
      </c>
      <c r="C52" s="765"/>
      <c r="D52" s="765"/>
      <c r="E52" s="765"/>
      <c r="F52" s="765"/>
      <c r="G52" s="765"/>
      <c r="H52" s="765"/>
      <c r="I52" s="765"/>
      <c r="J52" s="263">
        <v>156</v>
      </c>
      <c r="K52" s="263">
        <v>188</v>
      </c>
      <c r="L52" s="148">
        <f t="shared" ca="1" si="0"/>
        <v>0</v>
      </c>
      <c r="M52" s="760"/>
      <c r="N52" s="149"/>
    </row>
    <row r="53" spans="1:16" ht="15" customHeight="1">
      <c r="A53" s="212"/>
      <c r="B53" s="765" t="s">
        <v>349</v>
      </c>
      <c r="C53" s="765"/>
      <c r="D53" s="765"/>
      <c r="E53" s="765"/>
      <c r="F53" s="765"/>
      <c r="G53" s="765"/>
      <c r="H53" s="765"/>
      <c r="I53" s="765"/>
      <c r="J53" s="263">
        <v>196</v>
      </c>
      <c r="K53" s="263">
        <v>235</v>
      </c>
      <c r="L53" s="148">
        <f t="shared" ca="1" si="0"/>
        <v>0</v>
      </c>
      <c r="M53" s="760"/>
      <c r="N53" s="149"/>
    </row>
    <row r="54" spans="1:16" ht="15" customHeight="1">
      <c r="A54" s="212"/>
      <c r="B54" s="765" t="s">
        <v>350</v>
      </c>
      <c r="C54" s="765"/>
      <c r="D54" s="765"/>
      <c r="E54" s="765"/>
      <c r="F54" s="765"/>
      <c r="G54" s="765"/>
      <c r="H54" s="765"/>
      <c r="I54" s="765"/>
      <c r="J54" s="263">
        <v>235</v>
      </c>
      <c r="K54" s="263">
        <v>282</v>
      </c>
      <c r="L54" s="148">
        <f t="shared" ca="1" si="0"/>
        <v>0</v>
      </c>
      <c r="M54" s="760"/>
      <c r="N54" s="149"/>
    </row>
    <row r="55" spans="1:16" ht="15" customHeight="1">
      <c r="A55" s="212"/>
      <c r="B55" s="765" t="s">
        <v>351</v>
      </c>
      <c r="C55" s="765"/>
      <c r="D55" s="765"/>
      <c r="E55" s="765"/>
      <c r="F55" s="765"/>
      <c r="G55" s="765"/>
      <c r="H55" s="765"/>
      <c r="I55" s="765"/>
      <c r="J55" s="263">
        <v>275</v>
      </c>
      <c r="K55" s="263">
        <v>330</v>
      </c>
      <c r="L55" s="148">
        <f t="shared" ca="1" si="0"/>
        <v>0</v>
      </c>
      <c r="M55" s="760"/>
      <c r="N55" s="149"/>
      <c r="P55" s="153"/>
    </row>
    <row r="56" spans="1:16" ht="15" customHeight="1">
      <c r="A56" s="212"/>
      <c r="B56" s="765" t="s">
        <v>352</v>
      </c>
      <c r="C56" s="765"/>
      <c r="D56" s="765"/>
      <c r="E56" s="765"/>
      <c r="F56" s="765"/>
      <c r="G56" s="765"/>
      <c r="H56" s="765"/>
      <c r="I56" s="765"/>
      <c r="J56" s="263">
        <v>315</v>
      </c>
      <c r="K56" s="263">
        <v>377</v>
      </c>
      <c r="L56" s="148">
        <f t="shared" ca="1" si="0"/>
        <v>0</v>
      </c>
      <c r="M56" s="760"/>
      <c r="N56" s="149"/>
      <c r="P56" s="153"/>
    </row>
    <row r="57" spans="1:16" ht="15" customHeight="1">
      <c r="A57" s="212"/>
      <c r="B57" s="765" t="s">
        <v>353</v>
      </c>
      <c r="C57" s="765"/>
      <c r="D57" s="765"/>
      <c r="E57" s="765"/>
      <c r="F57" s="765"/>
      <c r="G57" s="765"/>
      <c r="H57" s="765"/>
      <c r="I57" s="765"/>
      <c r="J57" s="263">
        <v>354</v>
      </c>
      <c r="K57" s="263">
        <v>425</v>
      </c>
      <c r="L57" s="148">
        <f t="shared" ca="1" si="0"/>
        <v>0</v>
      </c>
      <c r="M57" s="760"/>
      <c r="N57" s="149"/>
      <c r="P57" s="153"/>
    </row>
    <row r="58" spans="1:16" ht="24.75" hidden="1" customHeight="1">
      <c r="A58" s="212"/>
      <c r="B58" s="407" t="s">
        <v>354</v>
      </c>
      <c r="C58" s="407"/>
      <c r="D58" s="407"/>
      <c r="E58" s="407"/>
      <c r="F58" s="407"/>
      <c r="G58" s="407"/>
      <c r="H58" s="407"/>
      <c r="I58" s="407"/>
      <c r="J58" s="263">
        <v>384</v>
      </c>
      <c r="K58" s="263">
        <v>478</v>
      </c>
      <c r="L58" s="148">
        <f t="shared" ca="1" si="0"/>
        <v>0</v>
      </c>
      <c r="M58" s="760"/>
      <c r="N58" s="149"/>
      <c r="P58" s="153"/>
    </row>
    <row r="59" spans="1:16" ht="15" customHeight="1">
      <c r="A59" s="385" t="s">
        <v>355</v>
      </c>
      <c r="B59" s="386"/>
      <c r="C59" s="386"/>
      <c r="D59" s="386"/>
      <c r="E59" s="386"/>
      <c r="F59" s="386"/>
      <c r="G59" s="386"/>
      <c r="H59" s="386"/>
      <c r="I59" s="386"/>
      <c r="J59" s="386"/>
      <c r="K59" s="386"/>
      <c r="L59" s="386"/>
      <c r="M59" s="760"/>
      <c r="N59" s="149"/>
    </row>
    <row r="60" spans="1:16" ht="15" customHeight="1">
      <c r="A60" s="387" t="s">
        <v>356</v>
      </c>
      <c r="B60" s="388"/>
      <c r="C60" s="388"/>
      <c r="D60" s="388"/>
      <c r="E60" s="388"/>
      <c r="F60" s="388"/>
      <c r="G60" s="388"/>
      <c r="H60" s="388"/>
      <c r="I60" s="388"/>
      <c r="J60" s="388"/>
      <c r="K60" s="388"/>
      <c r="L60" s="388"/>
      <c r="M60" s="760"/>
      <c r="N60" s="149"/>
    </row>
    <row r="61" spans="1:16" ht="23">
      <c r="A61" s="258" t="s">
        <v>255</v>
      </c>
      <c r="B61" s="389" t="s">
        <v>210</v>
      </c>
      <c r="C61" s="389"/>
      <c r="D61" s="389"/>
      <c r="E61" s="389"/>
      <c r="F61" s="389"/>
      <c r="G61" s="389"/>
      <c r="H61" s="389"/>
      <c r="I61" s="389"/>
      <c r="J61" s="259" t="s">
        <v>341</v>
      </c>
      <c r="K61" s="259" t="s">
        <v>342</v>
      </c>
      <c r="L61" s="283" t="s">
        <v>298</v>
      </c>
      <c r="M61" s="760"/>
    </row>
    <row r="62" spans="1:16" ht="12.75" customHeight="1" thickBot="1">
      <c r="A62" s="212"/>
      <c r="B62" s="720" t="s">
        <v>357</v>
      </c>
      <c r="C62" s="720"/>
      <c r="D62" s="720"/>
      <c r="E62" s="720"/>
      <c r="F62" s="720"/>
      <c r="G62" s="720"/>
      <c r="H62" s="720"/>
      <c r="I62" s="720"/>
      <c r="J62" s="263">
        <v>42</v>
      </c>
      <c r="K62" s="263">
        <v>51</v>
      </c>
      <c r="L62" s="154">
        <f ca="1">IF(TODAY()&lt;=$L$18,J62*A62,K62*A62)</f>
        <v>0</v>
      </c>
      <c r="M62" s="760"/>
      <c r="N62" s="149"/>
    </row>
    <row r="63" spans="1:16" ht="13">
      <c r="A63" s="392"/>
      <c r="B63" s="371"/>
      <c r="C63" s="371"/>
      <c r="D63" s="371"/>
      <c r="E63" s="371"/>
      <c r="F63" s="371"/>
      <c r="G63" s="371"/>
      <c r="H63" s="371"/>
      <c r="I63" s="155"/>
      <c r="J63" s="393" t="s">
        <v>358</v>
      </c>
      <c r="K63" s="394"/>
      <c r="L63" s="156">
        <f ca="1">SUM(L46:L62)</f>
        <v>0</v>
      </c>
      <c r="M63" s="760"/>
    </row>
    <row r="64" spans="1:16" ht="12.75" customHeight="1">
      <c r="A64" s="395" t="s">
        <v>359</v>
      </c>
      <c r="B64" s="396"/>
      <c r="C64" s="396"/>
      <c r="D64" s="396"/>
      <c r="E64" s="396"/>
      <c r="F64" s="396"/>
      <c r="G64" s="396"/>
      <c r="H64" s="396"/>
      <c r="I64" s="157"/>
      <c r="J64" s="397" t="s">
        <v>271</v>
      </c>
      <c r="K64" s="398"/>
      <c r="L64" s="158">
        <f ca="1">+L63*16%</f>
        <v>0</v>
      </c>
      <c r="M64" s="760"/>
    </row>
    <row r="65" spans="1:13" ht="13.5" customHeight="1" thickBot="1">
      <c r="A65" s="395"/>
      <c r="B65" s="396"/>
      <c r="C65" s="396"/>
      <c r="D65" s="396"/>
      <c r="E65" s="396"/>
      <c r="F65" s="396"/>
      <c r="G65" s="396"/>
      <c r="H65" s="396"/>
      <c r="I65" s="157"/>
      <c r="J65" s="399" t="s">
        <v>67</v>
      </c>
      <c r="K65" s="400"/>
      <c r="L65" s="159">
        <f ca="1">+L63+L64</f>
        <v>0</v>
      </c>
      <c r="M65" s="760"/>
    </row>
    <row r="66" spans="1:13" ht="13.5" customHeight="1">
      <c r="A66" s="395"/>
      <c r="B66" s="396"/>
      <c r="C66" s="396"/>
      <c r="D66" s="396"/>
      <c r="E66" s="396"/>
      <c r="F66" s="396"/>
      <c r="G66" s="396"/>
      <c r="H66" s="396"/>
      <c r="I66" s="161"/>
      <c r="J66" s="139"/>
      <c r="K66" s="139"/>
      <c r="L66" s="34"/>
      <c r="M66" s="760"/>
    </row>
    <row r="67" spans="1:13" ht="13.5" customHeight="1">
      <c r="A67" s="126"/>
      <c r="G67" s="160"/>
      <c r="H67" s="160"/>
      <c r="I67" s="161"/>
      <c r="J67" s="139"/>
      <c r="K67" s="139"/>
      <c r="L67" s="34"/>
      <c r="M67" s="760"/>
    </row>
    <row r="68" spans="1:13" s="141" customFormat="1" ht="13">
      <c r="A68" s="404" t="s">
        <v>273</v>
      </c>
      <c r="B68" s="405"/>
      <c r="C68" s="405"/>
      <c r="D68" s="405"/>
      <c r="E68" s="405"/>
      <c r="F68" s="405"/>
      <c r="G68" s="405"/>
      <c r="H68" s="405"/>
      <c r="I68" s="405"/>
      <c r="J68" s="405"/>
      <c r="K68" s="405"/>
      <c r="L68" s="405"/>
      <c r="M68" s="760"/>
    </row>
    <row r="69" spans="1:13" s="141" customFormat="1" ht="15" customHeight="1">
      <c r="A69" s="764" t="s">
        <v>360</v>
      </c>
      <c r="B69" s="737"/>
      <c r="C69" s="737"/>
      <c r="D69" s="737"/>
      <c r="E69" s="737"/>
      <c r="F69" s="737"/>
      <c r="G69" s="737"/>
      <c r="H69" s="737"/>
      <c r="I69" s="737"/>
      <c r="J69" s="737"/>
      <c r="K69" s="737"/>
      <c r="L69" s="738"/>
      <c r="M69" s="760"/>
    </row>
    <row r="70" spans="1:13" s="141" customFormat="1" ht="30" customHeight="1">
      <c r="A70" s="764" t="s">
        <v>361</v>
      </c>
      <c r="B70" s="737"/>
      <c r="C70" s="737"/>
      <c r="D70" s="737"/>
      <c r="E70" s="737"/>
      <c r="F70" s="737"/>
      <c r="G70" s="737"/>
      <c r="H70" s="737"/>
      <c r="I70" s="737"/>
      <c r="J70" s="737"/>
      <c r="K70" s="737"/>
      <c r="L70" s="738"/>
      <c r="M70" s="760"/>
    </row>
    <row r="71" spans="1:13" s="141" customFormat="1" ht="30" customHeight="1">
      <c r="A71" s="763" t="s">
        <v>362</v>
      </c>
      <c r="B71" s="720"/>
      <c r="C71" s="720"/>
      <c r="D71" s="720"/>
      <c r="E71" s="720"/>
      <c r="F71" s="720"/>
      <c r="G71" s="720"/>
      <c r="H71" s="720"/>
      <c r="I71" s="720"/>
      <c r="J71" s="720"/>
      <c r="K71" s="720"/>
      <c r="L71" s="676"/>
      <c r="M71" s="760"/>
    </row>
    <row r="72" spans="1:13" s="141" customFormat="1" ht="15" customHeight="1">
      <c r="A72" s="764" t="s">
        <v>363</v>
      </c>
      <c r="B72" s="737"/>
      <c r="C72" s="737"/>
      <c r="D72" s="737"/>
      <c r="E72" s="737"/>
      <c r="F72" s="737"/>
      <c r="G72" s="737"/>
      <c r="H72" s="737"/>
      <c r="I72" s="737"/>
      <c r="J72" s="737"/>
      <c r="K72" s="737"/>
      <c r="L72" s="738"/>
      <c r="M72" s="760"/>
    </row>
    <row r="73" spans="1:13" s="141" customFormat="1" ht="15" customHeight="1">
      <c r="A73" s="764" t="s">
        <v>364</v>
      </c>
      <c r="B73" s="737"/>
      <c r="C73" s="737"/>
      <c r="D73" s="737"/>
      <c r="E73" s="737"/>
      <c r="F73" s="737"/>
      <c r="G73" s="737"/>
      <c r="H73" s="737"/>
      <c r="I73" s="737"/>
      <c r="J73" s="737"/>
      <c r="K73" s="737"/>
      <c r="L73" s="738"/>
      <c r="M73" s="760"/>
    </row>
    <row r="74" spans="1:13" s="141" customFormat="1" ht="15" customHeight="1">
      <c r="A74" s="764" t="s">
        <v>365</v>
      </c>
      <c r="B74" s="737"/>
      <c r="C74" s="737"/>
      <c r="D74" s="737"/>
      <c r="E74" s="737"/>
      <c r="F74" s="737"/>
      <c r="G74" s="737"/>
      <c r="H74" s="737"/>
      <c r="I74" s="737"/>
      <c r="J74" s="737"/>
      <c r="K74" s="737"/>
      <c r="L74" s="738"/>
      <c r="M74" s="760"/>
    </row>
    <row r="75" spans="1:13" s="141" customFormat="1" ht="30" customHeight="1">
      <c r="A75" s="764" t="s">
        <v>366</v>
      </c>
      <c r="B75" s="737"/>
      <c r="C75" s="737"/>
      <c r="D75" s="737"/>
      <c r="E75" s="737"/>
      <c r="F75" s="737"/>
      <c r="G75" s="737"/>
      <c r="H75" s="737"/>
      <c r="I75" s="737"/>
      <c r="J75" s="737"/>
      <c r="K75" s="737"/>
      <c r="L75" s="738"/>
      <c r="M75" s="760"/>
    </row>
    <row r="76" spans="1:13" s="141" customFormat="1" ht="15" customHeight="1">
      <c r="A76" s="764" t="s">
        <v>367</v>
      </c>
      <c r="B76" s="737"/>
      <c r="C76" s="737"/>
      <c r="D76" s="737"/>
      <c r="E76" s="737"/>
      <c r="F76" s="737"/>
      <c r="G76" s="737"/>
      <c r="H76" s="737"/>
      <c r="I76" s="737"/>
      <c r="J76" s="737"/>
      <c r="K76" s="737"/>
      <c r="L76" s="738"/>
      <c r="M76" s="760"/>
    </row>
    <row r="77" spans="1:13" s="141" customFormat="1" ht="15" customHeight="1">
      <c r="A77" s="763" t="s">
        <v>368</v>
      </c>
      <c r="B77" s="720"/>
      <c r="C77" s="720"/>
      <c r="D77" s="720"/>
      <c r="E77" s="720"/>
      <c r="F77" s="720"/>
      <c r="G77" s="720"/>
      <c r="H77" s="720"/>
      <c r="I77" s="720"/>
      <c r="J77" s="720"/>
      <c r="K77" s="720"/>
      <c r="L77" s="676"/>
      <c r="M77" s="760"/>
    </row>
    <row r="78" spans="1:13" s="141" customFormat="1" ht="30" customHeight="1">
      <c r="A78" s="763" t="s">
        <v>369</v>
      </c>
      <c r="B78" s="720"/>
      <c r="C78" s="720"/>
      <c r="D78" s="720"/>
      <c r="E78" s="720"/>
      <c r="F78" s="720"/>
      <c r="G78" s="720"/>
      <c r="H78" s="720"/>
      <c r="I78" s="720"/>
      <c r="J78" s="720"/>
      <c r="K78" s="720"/>
      <c r="L78" s="676"/>
      <c r="M78" s="760"/>
    </row>
    <row r="79" spans="1:13" s="141" customFormat="1" ht="15" customHeight="1">
      <c r="A79" s="763" t="s">
        <v>370</v>
      </c>
      <c r="B79" s="720"/>
      <c r="C79" s="720"/>
      <c r="D79" s="720"/>
      <c r="E79" s="720"/>
      <c r="F79" s="720"/>
      <c r="G79" s="720"/>
      <c r="H79" s="720"/>
      <c r="I79" s="720"/>
      <c r="J79" s="720"/>
      <c r="K79" s="720"/>
      <c r="L79" s="676"/>
      <c r="M79" s="760"/>
    </row>
    <row r="80" spans="1:13" s="141" customFormat="1" ht="15" customHeight="1">
      <c r="A80" s="720" t="s">
        <v>371</v>
      </c>
      <c r="B80" s="720"/>
      <c r="C80" s="720"/>
      <c r="D80" s="720"/>
      <c r="E80" s="720"/>
      <c r="F80" s="720"/>
      <c r="G80" s="720"/>
      <c r="H80" s="720"/>
      <c r="I80" s="720"/>
      <c r="J80" s="720"/>
      <c r="K80" s="720"/>
      <c r="L80" s="720"/>
      <c r="M80" s="761"/>
    </row>
    <row r="81" spans="1:13" s="141" customFormat="1" ht="15" customHeight="1">
      <c r="A81" s="720" t="s">
        <v>372</v>
      </c>
      <c r="B81" s="720"/>
      <c r="C81" s="720"/>
      <c r="D81" s="720"/>
      <c r="E81" s="720"/>
      <c r="F81" s="720"/>
      <c r="G81" s="720"/>
      <c r="H81" s="720"/>
      <c r="I81" s="720"/>
      <c r="J81" s="720"/>
      <c r="K81" s="720"/>
      <c r="L81" s="720"/>
      <c r="M81" s="761"/>
    </row>
    <row r="82" spans="1:13" s="141" customFormat="1" ht="15" customHeight="1">
      <c r="A82" s="720" t="s">
        <v>373</v>
      </c>
      <c r="B82" s="720"/>
      <c r="C82" s="720"/>
      <c r="D82" s="720"/>
      <c r="E82" s="720"/>
      <c r="F82" s="720"/>
      <c r="G82" s="720"/>
      <c r="H82" s="720"/>
      <c r="I82" s="720"/>
      <c r="J82" s="720"/>
      <c r="K82" s="720"/>
      <c r="L82" s="720"/>
      <c r="M82" s="761"/>
    </row>
    <row r="83" spans="1:13" s="141" customFormat="1" ht="15" customHeight="1">
      <c r="A83" s="720" t="s">
        <v>374</v>
      </c>
      <c r="B83" s="720"/>
      <c r="C83" s="720"/>
      <c r="D83" s="720"/>
      <c r="E83" s="720"/>
      <c r="F83" s="720"/>
      <c r="G83" s="720"/>
      <c r="H83" s="720"/>
      <c r="I83" s="720"/>
      <c r="J83" s="720"/>
      <c r="K83" s="720"/>
      <c r="L83" s="720"/>
      <c r="M83" s="761"/>
    </row>
    <row r="84" spans="1:13" s="141" customFormat="1" ht="15" customHeight="1">
      <c r="A84" s="720" t="s">
        <v>375</v>
      </c>
      <c r="B84" s="720"/>
      <c r="C84" s="720"/>
      <c r="D84" s="720"/>
      <c r="E84" s="720"/>
      <c r="F84" s="720"/>
      <c r="G84" s="720"/>
      <c r="H84" s="720"/>
      <c r="I84" s="720"/>
      <c r="J84" s="720"/>
      <c r="K84" s="720"/>
      <c r="L84" s="720"/>
      <c r="M84" s="761"/>
    </row>
    <row r="85" spans="1:13" s="141" customFormat="1" ht="30" customHeight="1">
      <c r="A85" s="720" t="s">
        <v>376</v>
      </c>
      <c r="B85" s="720"/>
      <c r="C85" s="720"/>
      <c r="D85" s="720"/>
      <c r="E85" s="720"/>
      <c r="F85" s="720"/>
      <c r="G85" s="720"/>
      <c r="H85" s="720"/>
      <c r="I85" s="720"/>
      <c r="J85" s="720"/>
      <c r="K85" s="720"/>
      <c r="L85" s="720"/>
      <c r="M85" s="761"/>
    </row>
    <row r="86" spans="1:13" s="141" customFormat="1" ht="13">
      <c r="A86" s="451" t="s">
        <v>288</v>
      </c>
      <c r="B86" s="452"/>
      <c r="C86" s="452"/>
      <c r="D86" s="452"/>
      <c r="E86" s="452"/>
      <c r="F86" s="452"/>
      <c r="G86" s="452"/>
      <c r="H86" s="452"/>
      <c r="I86" s="452"/>
      <c r="J86" s="452"/>
      <c r="K86" s="452"/>
      <c r="L86" s="453"/>
      <c r="M86" s="761"/>
    </row>
    <row r="87" spans="1:13" ht="12" customHeight="1">
      <c r="A87" s="378"/>
      <c r="B87" s="379"/>
      <c r="C87" s="379"/>
      <c r="D87" s="379"/>
      <c r="E87" s="379"/>
      <c r="F87" s="379"/>
      <c r="G87" s="379"/>
      <c r="H87" s="379"/>
      <c r="I87" s="379"/>
      <c r="J87" s="379"/>
      <c r="K87" s="379"/>
      <c r="L87" s="379"/>
      <c r="M87" s="760"/>
    </row>
    <row r="88" spans="1:13" ht="12" customHeight="1" thickBot="1">
      <c r="A88" s="162"/>
      <c r="B88" s="163"/>
      <c r="C88" s="163"/>
      <c r="D88" s="163"/>
      <c r="E88" s="163"/>
      <c r="F88" s="163"/>
      <c r="G88" s="163"/>
      <c r="H88" s="163"/>
      <c r="I88" s="163"/>
      <c r="J88" s="163"/>
      <c r="K88" s="163"/>
      <c r="L88" s="163"/>
      <c r="M88" s="760"/>
    </row>
    <row r="89" spans="1:13" ht="35.25" customHeight="1">
      <c r="A89" s="380" t="s">
        <v>223</v>
      </c>
      <c r="B89" s="381"/>
      <c r="C89" s="381"/>
      <c r="D89" s="381"/>
      <c r="E89" s="381"/>
      <c r="F89" s="381"/>
      <c r="G89" s="381"/>
      <c r="H89" s="381"/>
      <c r="I89" s="381"/>
      <c r="J89" s="381"/>
      <c r="K89" s="381"/>
      <c r="L89" s="381"/>
      <c r="M89" s="760"/>
    </row>
    <row r="90" spans="1:13" ht="18.5" thickBot="1">
      <c r="A90" s="369" t="s">
        <v>205</v>
      </c>
      <c r="B90" s="370"/>
      <c r="C90" s="370"/>
      <c r="D90" s="370"/>
      <c r="E90" s="370"/>
      <c r="F90" s="370"/>
      <c r="G90" s="370"/>
      <c r="H90" s="370"/>
      <c r="I90" s="370"/>
      <c r="J90" s="370"/>
      <c r="K90" s="370"/>
      <c r="L90" s="370"/>
      <c r="M90" s="762"/>
    </row>
  </sheetData>
  <sheetProtection algorithmName="SHA-512" hashValue="YFUjZmudKSLpPWIAovzzaWrjgW8XE/ZmwCRrKONuwMeNh6k0i6kkUzL6xTpcpByuaZWn7g4m/fD5DKsNkQfaUA==" saltValue="DzWUjujaQ9M5o/qwCpmu+A==" spinCount="100000" sheet="1" objects="1" scenarios="1"/>
  <mergeCells count="88">
    <mergeCell ref="A86:L86"/>
    <mergeCell ref="A81:L81"/>
    <mergeCell ref="A82:L82"/>
    <mergeCell ref="A83:L83"/>
    <mergeCell ref="A84:L84"/>
    <mergeCell ref="A85:L85"/>
    <mergeCell ref="B53:I53"/>
    <mergeCell ref="B54:I54"/>
    <mergeCell ref="B55:I55"/>
    <mergeCell ref="B56:I56"/>
    <mergeCell ref="I29:L29"/>
    <mergeCell ref="A37:L39"/>
    <mergeCell ref="B47:I47"/>
    <mergeCell ref="B48:K48"/>
    <mergeCell ref="B50:I50"/>
    <mergeCell ref="B51:I51"/>
    <mergeCell ref="B52:I52"/>
    <mergeCell ref="A42:L42"/>
    <mergeCell ref="E41:I41"/>
    <mergeCell ref="B44:K44"/>
    <mergeCell ref="B45:I45"/>
    <mergeCell ref="B46:I46"/>
    <mergeCell ref="I33:L33"/>
    <mergeCell ref="A36:L36"/>
    <mergeCell ref="A23:L23"/>
    <mergeCell ref="G25:G26"/>
    <mergeCell ref="H25:L26"/>
    <mergeCell ref="B27:C27"/>
    <mergeCell ref="H27:L27"/>
    <mergeCell ref="I34:L35"/>
    <mergeCell ref="A33:G35"/>
    <mergeCell ref="A22:L22"/>
    <mergeCell ref="K20:L20"/>
    <mergeCell ref="H19:L19"/>
    <mergeCell ref="A18:K18"/>
    <mergeCell ref="I30:L30"/>
    <mergeCell ref="D14:H14"/>
    <mergeCell ref="J14:L14"/>
    <mergeCell ref="D15:H15"/>
    <mergeCell ref="J15:L15"/>
    <mergeCell ref="A17:L17"/>
    <mergeCell ref="D11:H11"/>
    <mergeCell ref="J11:L11"/>
    <mergeCell ref="D12:H12"/>
    <mergeCell ref="D13:H13"/>
    <mergeCell ref="J13:L13"/>
    <mergeCell ref="I12:J12"/>
    <mergeCell ref="A73:L73"/>
    <mergeCell ref="A74:L74"/>
    <mergeCell ref="A75:L75"/>
    <mergeCell ref="A76:L76"/>
    <mergeCell ref="K2:M3"/>
    <mergeCell ref="E3:J3"/>
    <mergeCell ref="E4:J4"/>
    <mergeCell ref="H6:I6"/>
    <mergeCell ref="J6:L6"/>
    <mergeCell ref="A5:M5"/>
    <mergeCell ref="A7:L7"/>
    <mergeCell ref="D8:H8"/>
    <mergeCell ref="K8:L8"/>
    <mergeCell ref="D9:H9"/>
    <mergeCell ref="K9:L10"/>
    <mergeCell ref="D10:H10"/>
    <mergeCell ref="A70:L70"/>
    <mergeCell ref="A71:L71"/>
    <mergeCell ref="A72:L72"/>
    <mergeCell ref="B58:I58"/>
    <mergeCell ref="B62:I62"/>
    <mergeCell ref="A59:L59"/>
    <mergeCell ref="A60:L60"/>
    <mergeCell ref="A64:H66"/>
    <mergeCell ref="A68:L68"/>
    <mergeCell ref="A89:L89"/>
    <mergeCell ref="A90:L90"/>
    <mergeCell ref="M6:M90"/>
    <mergeCell ref="A87:L87"/>
    <mergeCell ref="A77:L77"/>
    <mergeCell ref="A78:L78"/>
    <mergeCell ref="A79:L79"/>
    <mergeCell ref="A80:L80"/>
    <mergeCell ref="B49:I49"/>
    <mergeCell ref="B61:I61"/>
    <mergeCell ref="J63:K63"/>
    <mergeCell ref="J64:K64"/>
    <mergeCell ref="J65:K65"/>
    <mergeCell ref="A63:H63"/>
    <mergeCell ref="A69:L69"/>
    <mergeCell ref="B57:I57"/>
  </mergeCells>
  <phoneticPr fontId="7" type="noConversion"/>
  <printOptions horizontalCentered="1"/>
  <pageMargins left="0.39370078740157483" right="0.39370078740157483" top="0.78740157480314965" bottom="0.19685039370078741" header="0" footer="0"/>
  <pageSetup scale="50" fitToHeight="5" orientation="portrait" r:id="rId1"/>
  <headerFooter alignWithMargins="0"/>
  <rowBreaks count="1" manualBreakCount="1">
    <brk id="66" max="12"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2963"/>
  </sheetPr>
  <dimension ref="A1:M115"/>
  <sheetViews>
    <sheetView showGridLines="0" zoomScaleNormal="100" zoomScaleSheetLayoutView="100" workbookViewId="0"/>
  </sheetViews>
  <sheetFormatPr baseColWidth="10" defaultColWidth="11.453125" defaultRowHeight="11.5"/>
  <cols>
    <col min="1" max="1" width="11.453125" style="30" customWidth="1"/>
    <col min="2" max="4" width="9.26953125" style="30" customWidth="1"/>
    <col min="5" max="11" width="11.453125" style="30" customWidth="1"/>
    <col min="12" max="12" width="14.26953125" style="30" customWidth="1"/>
    <col min="13" max="13" width="7.7265625" style="30" customWidth="1"/>
    <col min="14" max="16384" width="11.453125" style="30"/>
  </cols>
  <sheetData>
    <row r="1" spans="1:13" s="33" customFormat="1" ht="49.5" customHeight="1">
      <c r="A1" s="32"/>
      <c r="B1" s="32"/>
      <c r="C1" s="32"/>
      <c r="D1" s="29"/>
      <c r="E1" s="29"/>
      <c r="F1" s="29"/>
      <c r="G1" s="29"/>
      <c r="H1" s="29"/>
      <c r="I1" s="29"/>
      <c r="J1" s="29"/>
      <c r="K1" s="29"/>
      <c r="L1" s="29"/>
      <c r="M1" s="29"/>
    </row>
    <row r="2" spans="1:13" s="33" customFormat="1" ht="15" customHeight="1">
      <c r="A2" s="30"/>
      <c r="B2" s="30"/>
      <c r="C2" s="30"/>
      <c r="D2" s="30"/>
      <c r="E2" s="34"/>
      <c r="F2" s="35"/>
      <c r="G2" s="35"/>
      <c r="H2" s="35"/>
      <c r="I2" s="35"/>
      <c r="J2" s="35"/>
      <c r="K2" s="454"/>
      <c r="L2" s="454"/>
      <c r="M2" s="454"/>
    </row>
    <row r="3" spans="1:13" s="33" customFormat="1" ht="15" customHeight="1">
      <c r="A3" s="30"/>
      <c r="B3" s="30"/>
      <c r="C3" s="30"/>
      <c r="D3" s="247"/>
      <c r="E3" s="456" t="s">
        <v>377</v>
      </c>
      <c r="F3" s="456"/>
      <c r="G3" s="456"/>
      <c r="H3" s="456"/>
      <c r="I3" s="456"/>
      <c r="J3" s="240"/>
      <c r="K3" s="454"/>
      <c r="L3" s="454"/>
      <c r="M3" s="454"/>
    </row>
    <row r="4" spans="1:13" s="33" customFormat="1" ht="30" customHeight="1" thickBot="1">
      <c r="A4" s="30"/>
      <c r="B4" s="30"/>
      <c r="C4" s="30"/>
      <c r="D4" s="30"/>
      <c r="E4" s="635" t="s">
        <v>16</v>
      </c>
      <c r="F4" s="635"/>
      <c r="G4" s="635"/>
      <c r="H4" s="635"/>
      <c r="I4" s="635"/>
      <c r="J4" s="248"/>
      <c r="K4" s="34"/>
      <c r="L4" s="37"/>
      <c r="M4" s="30"/>
    </row>
    <row r="5" spans="1:13" s="33" customFormat="1" ht="36.75" customHeight="1" thickBot="1">
      <c r="A5" s="458" t="s">
        <v>17</v>
      </c>
      <c r="B5" s="459"/>
      <c r="C5" s="459"/>
      <c r="D5" s="459"/>
      <c r="E5" s="459"/>
      <c r="F5" s="459"/>
      <c r="G5" s="459"/>
      <c r="H5" s="459"/>
      <c r="I5" s="459"/>
      <c r="J5" s="459"/>
      <c r="K5" s="459"/>
      <c r="L5" s="459"/>
      <c r="M5" s="460"/>
    </row>
    <row r="6" spans="1:13" s="33" customFormat="1" ht="12.75" customHeight="1">
      <c r="A6" s="180" t="s">
        <v>18</v>
      </c>
      <c r="B6" s="39" t="str">
        <f>+'DATOS MAESTROS'!$B$3</f>
        <v>IBTM 2026</v>
      </c>
      <c r="C6" s="40"/>
      <c r="D6" s="40"/>
      <c r="E6" s="40"/>
      <c r="F6" s="40"/>
      <c r="G6" s="41"/>
      <c r="H6" s="461" t="s">
        <v>19</v>
      </c>
      <c r="I6" s="462"/>
      <c r="J6" s="463" t="str">
        <f>+'DATOS MAESTROS'!$B$4</f>
        <v>August 19 - 20, 2026</v>
      </c>
      <c r="K6" s="464"/>
      <c r="L6" s="464"/>
      <c r="M6" s="797" t="s">
        <v>378</v>
      </c>
    </row>
    <row r="7" spans="1:13" s="33" customFormat="1" ht="14.5" thickBot="1">
      <c r="A7" s="469" t="s">
        <v>21</v>
      </c>
      <c r="B7" s="470"/>
      <c r="C7" s="470"/>
      <c r="D7" s="470"/>
      <c r="E7" s="470"/>
      <c r="F7" s="470"/>
      <c r="G7" s="470"/>
      <c r="H7" s="470"/>
      <c r="I7" s="470"/>
      <c r="J7" s="470"/>
      <c r="K7" s="470"/>
      <c r="L7" s="470"/>
      <c r="M7" s="798"/>
    </row>
    <row r="8" spans="1:13" s="33" customFormat="1" ht="13" thickBot="1">
      <c r="A8" s="181" t="s">
        <v>22</v>
      </c>
      <c r="B8" s="42"/>
      <c r="C8" s="42"/>
      <c r="D8" s="471"/>
      <c r="E8" s="471"/>
      <c r="F8" s="471"/>
      <c r="G8" s="471"/>
      <c r="H8" s="471"/>
      <c r="I8" s="43"/>
      <c r="J8" s="43"/>
      <c r="K8" s="472" t="s">
        <v>23</v>
      </c>
      <c r="L8" s="473"/>
      <c r="M8" s="798"/>
    </row>
    <row r="9" spans="1:13" s="33" customFormat="1" ht="12.5">
      <c r="A9" s="182" t="s">
        <v>24</v>
      </c>
      <c r="B9" s="44"/>
      <c r="C9" s="44"/>
      <c r="D9" s="431"/>
      <c r="E9" s="431"/>
      <c r="F9" s="431"/>
      <c r="G9" s="431"/>
      <c r="H9" s="431"/>
      <c r="I9" s="43"/>
      <c r="J9" s="43"/>
      <c r="K9" s="474"/>
      <c r="L9" s="475"/>
      <c r="M9" s="798"/>
    </row>
    <row r="10" spans="1:13" s="33" customFormat="1" ht="13" thickBot="1">
      <c r="A10" s="182" t="s">
        <v>25</v>
      </c>
      <c r="B10" s="44"/>
      <c r="C10" s="44"/>
      <c r="D10" s="431"/>
      <c r="E10" s="431"/>
      <c r="F10" s="431"/>
      <c r="G10" s="431"/>
      <c r="H10" s="431"/>
      <c r="I10" s="43"/>
      <c r="J10" s="43"/>
      <c r="K10" s="476"/>
      <c r="L10" s="477"/>
      <c r="M10" s="798"/>
    </row>
    <row r="11" spans="1:13" s="33" customFormat="1" ht="12.5">
      <c r="A11" s="182" t="s">
        <v>26</v>
      </c>
      <c r="B11" s="44"/>
      <c r="C11" s="44"/>
      <c r="D11" s="431"/>
      <c r="E11" s="431"/>
      <c r="F11" s="431"/>
      <c r="G11" s="431"/>
      <c r="H11" s="431"/>
      <c r="I11" s="45" t="s">
        <v>208</v>
      </c>
      <c r="J11" s="450"/>
      <c r="K11" s="450"/>
      <c r="L11" s="450"/>
      <c r="M11" s="798"/>
    </row>
    <row r="12" spans="1:13" s="33" customFormat="1" ht="12.5">
      <c r="A12" s="182" t="s">
        <v>28</v>
      </c>
      <c r="B12" s="44"/>
      <c r="C12" s="44"/>
      <c r="D12" s="431"/>
      <c r="E12" s="431"/>
      <c r="F12" s="431"/>
      <c r="G12" s="431"/>
      <c r="H12" s="431"/>
      <c r="I12" s="432" t="s">
        <v>29</v>
      </c>
      <c r="J12" s="432"/>
      <c r="K12" s="241"/>
      <c r="L12" s="241"/>
      <c r="M12" s="798"/>
    </row>
    <row r="13" spans="1:13" s="33" customFormat="1" ht="12.5">
      <c r="A13" s="182" t="s">
        <v>30</v>
      </c>
      <c r="B13" s="44"/>
      <c r="C13" s="44"/>
      <c r="D13" s="431"/>
      <c r="E13" s="431"/>
      <c r="F13" s="431"/>
      <c r="G13" s="431"/>
      <c r="H13" s="431"/>
      <c r="I13" s="45" t="s">
        <v>31</v>
      </c>
      <c r="J13" s="450"/>
      <c r="K13" s="450"/>
      <c r="L13" s="450"/>
      <c r="M13" s="798"/>
    </row>
    <row r="14" spans="1:13" s="33" customFormat="1" ht="12.5">
      <c r="A14" s="182" t="s">
        <v>32</v>
      </c>
      <c r="B14" s="44"/>
      <c r="C14" s="44"/>
      <c r="D14" s="431"/>
      <c r="E14" s="431"/>
      <c r="F14" s="431"/>
      <c r="G14" s="431"/>
      <c r="H14" s="431"/>
      <c r="I14" s="45" t="s">
        <v>33</v>
      </c>
      <c r="J14" s="450"/>
      <c r="K14" s="450"/>
      <c r="L14" s="450"/>
      <c r="M14" s="798"/>
    </row>
    <row r="15" spans="1:13" s="33" customFormat="1" ht="12.5">
      <c r="A15" s="182" t="s">
        <v>34</v>
      </c>
      <c r="B15" s="44"/>
      <c r="C15" s="44"/>
      <c r="D15" s="431"/>
      <c r="E15" s="431"/>
      <c r="F15" s="431"/>
      <c r="G15" s="431"/>
      <c r="H15" s="431"/>
      <c r="I15" s="43"/>
      <c r="J15" s="432"/>
      <c r="K15" s="432"/>
      <c r="L15" s="432"/>
      <c r="M15" s="798"/>
    </row>
    <row r="16" spans="1:13" s="33" customFormat="1" ht="12.5">
      <c r="A16" s="44"/>
      <c r="B16" s="44"/>
      <c r="C16" s="44"/>
      <c r="D16" s="43"/>
      <c r="E16" s="43"/>
      <c r="F16" s="43"/>
      <c r="G16" s="43"/>
      <c r="H16" s="43"/>
      <c r="I16" s="44"/>
      <c r="J16" s="44"/>
      <c r="K16" s="44"/>
      <c r="L16" s="43"/>
      <c r="M16" s="798"/>
    </row>
    <row r="17" spans="1:13" s="33" customFormat="1" ht="15" customHeight="1">
      <c r="A17" s="435" t="str">
        <f>'Food &amp; Bev.'!A17</f>
        <v>PAYMENT METHOD</v>
      </c>
      <c r="B17" s="436"/>
      <c r="C17" s="436"/>
      <c r="D17" s="436"/>
      <c r="E17" s="436"/>
      <c r="F17" s="436"/>
      <c r="G17" s="436"/>
      <c r="H17" s="436"/>
      <c r="I17" s="436"/>
      <c r="J17" s="436"/>
      <c r="K17" s="436"/>
      <c r="L17" s="436"/>
      <c r="M17" s="798"/>
    </row>
    <row r="18" spans="1:13" s="33" customFormat="1" ht="15" customHeight="1">
      <c r="A18" s="767" t="s">
        <v>251</v>
      </c>
      <c r="B18" s="684"/>
      <c r="C18" s="684"/>
      <c r="D18" s="684"/>
      <c r="E18" s="684"/>
      <c r="F18" s="684"/>
      <c r="G18" s="684"/>
      <c r="H18" s="684"/>
      <c r="I18" s="684"/>
      <c r="J18" s="684"/>
      <c r="K18" s="684"/>
      <c r="L18" s="368">
        <f>+'DATOS MAESTROS'!$B$5</f>
        <v>46231</v>
      </c>
      <c r="M18" s="798"/>
    </row>
    <row r="19" spans="1:13" s="33" customFormat="1" ht="12.75" customHeight="1">
      <c r="A19" s="325" t="s">
        <v>36</v>
      </c>
      <c r="B19" s="372" t="s">
        <v>379</v>
      </c>
      <c r="C19" s="372"/>
      <c r="D19" s="274" t="s">
        <v>294</v>
      </c>
      <c r="E19" s="197">
        <v>36314909</v>
      </c>
      <c r="F19" s="63"/>
      <c r="G19" s="74" t="s">
        <v>38</v>
      </c>
      <c r="H19" s="372" t="s">
        <v>39</v>
      </c>
      <c r="I19" s="372"/>
      <c r="J19" s="372"/>
      <c r="K19" s="372"/>
      <c r="L19" s="372"/>
      <c r="M19" s="798"/>
    </row>
    <row r="20" spans="1:13" s="33" customFormat="1" ht="12.5">
      <c r="A20" s="269" t="s">
        <v>40</v>
      </c>
      <c r="B20" s="43" t="s">
        <v>41</v>
      </c>
      <c r="C20" s="43"/>
      <c r="D20" s="48"/>
      <c r="E20" s="43"/>
      <c r="F20" s="49"/>
      <c r="G20" s="275" t="s">
        <v>42</v>
      </c>
      <c r="H20" s="275"/>
      <c r="I20" s="275"/>
      <c r="J20" s="362">
        <f>+'DATOS MAESTROS'!B6</f>
        <v>46246</v>
      </c>
      <c r="K20" s="441"/>
      <c r="L20" s="442"/>
      <c r="M20" s="798"/>
    </row>
    <row r="21" spans="1:13" s="33" customFormat="1" ht="12.5">
      <c r="A21" s="325" t="s">
        <v>43</v>
      </c>
      <c r="B21" s="723" t="s">
        <v>44</v>
      </c>
      <c r="C21" s="723"/>
      <c r="D21" s="573"/>
      <c r="E21" s="573"/>
      <c r="F21" s="573"/>
      <c r="G21" s="43"/>
      <c r="H21" s="43"/>
      <c r="I21" s="43"/>
      <c r="J21" s="50"/>
      <c r="K21" s="50"/>
      <c r="L21" s="43"/>
      <c r="M21" s="798"/>
    </row>
    <row r="22" spans="1:13" s="33" customFormat="1" ht="14">
      <c r="A22" s="435" t="s">
        <v>45</v>
      </c>
      <c r="B22" s="436"/>
      <c r="C22" s="436"/>
      <c r="D22" s="436"/>
      <c r="E22" s="436"/>
      <c r="F22" s="436"/>
      <c r="G22" s="436"/>
      <c r="H22" s="436"/>
      <c r="I22" s="436"/>
      <c r="J22" s="436"/>
      <c r="K22" s="436"/>
      <c r="L22" s="436"/>
      <c r="M22" s="798"/>
    </row>
    <row r="23" spans="1:13" s="33" customFormat="1" ht="13">
      <c r="A23" s="637" t="s">
        <v>46</v>
      </c>
      <c r="B23" s="409"/>
      <c r="C23" s="409"/>
      <c r="D23" s="409"/>
      <c r="E23" s="409"/>
      <c r="F23" s="409"/>
      <c r="G23" s="409"/>
      <c r="H23" s="409"/>
      <c r="I23" s="409"/>
      <c r="J23" s="409"/>
      <c r="K23" s="409"/>
      <c r="L23" s="409"/>
      <c r="M23" s="798"/>
    </row>
    <row r="24" spans="1:13" s="33" customFormat="1" ht="13" thickBot="1">
      <c r="A24" s="185" t="s">
        <v>38</v>
      </c>
      <c r="B24" s="43" t="s">
        <v>47</v>
      </c>
      <c r="C24" s="43"/>
      <c r="D24" s="43"/>
      <c r="E24" s="43"/>
      <c r="F24" s="43"/>
      <c r="G24" s="43"/>
      <c r="H24" s="51"/>
      <c r="I24" s="51"/>
      <c r="J24" s="43"/>
      <c r="K24" s="43"/>
      <c r="L24" s="43"/>
      <c r="M24" s="798"/>
    </row>
    <row r="25" spans="1:13" s="33" customFormat="1" ht="12.5">
      <c r="A25" s="186"/>
      <c r="B25" s="52"/>
      <c r="C25" s="52"/>
      <c r="D25" s="53"/>
      <c r="E25" s="53"/>
      <c r="F25" s="44"/>
      <c r="G25" s="445" t="s">
        <v>380</v>
      </c>
      <c r="H25" s="446"/>
      <c r="I25" s="447"/>
      <c r="J25" s="447"/>
      <c r="K25" s="447"/>
      <c r="L25" s="447"/>
      <c r="M25" s="798"/>
    </row>
    <row r="26" spans="1:13" s="33" customFormat="1" ht="13" thickBot="1">
      <c r="A26" s="184"/>
      <c r="B26" s="44"/>
      <c r="C26" s="44"/>
      <c r="D26" s="43"/>
      <c r="E26" s="43"/>
      <c r="F26" s="43"/>
      <c r="G26" s="445"/>
      <c r="H26" s="448"/>
      <c r="I26" s="449"/>
      <c r="J26" s="449"/>
      <c r="K26" s="449"/>
      <c r="L26" s="449"/>
      <c r="M26" s="798"/>
    </row>
    <row r="27" spans="1:13" s="33" customFormat="1" ht="12.75" customHeight="1">
      <c r="A27" s="184"/>
      <c r="B27" s="433" t="s">
        <v>49</v>
      </c>
      <c r="C27" s="433"/>
      <c r="D27" s="43"/>
      <c r="E27" s="43"/>
      <c r="F27" s="43"/>
      <c r="G27" s="43"/>
      <c r="H27" s="434" t="s">
        <v>50</v>
      </c>
      <c r="I27" s="434"/>
      <c r="J27" s="434"/>
      <c r="K27" s="434"/>
      <c r="L27" s="434"/>
      <c r="M27" s="798"/>
    </row>
    <row r="28" spans="1:13" s="33" customFormat="1" ht="12.75" customHeight="1" thickBot="1">
      <c r="A28" s="184"/>
      <c r="B28" s="54" t="s">
        <v>51</v>
      </c>
      <c r="C28" s="55"/>
      <c r="E28" s="56" t="s">
        <v>52</v>
      </c>
      <c r="F28" s="57"/>
      <c r="G28" s="43"/>
      <c r="H28" s="58"/>
      <c r="I28" s="58"/>
      <c r="J28" s="58"/>
      <c r="K28" s="58"/>
      <c r="L28" s="58"/>
      <c r="M28" s="798"/>
    </row>
    <row r="29" spans="1:13" s="33" customFormat="1" ht="12.5">
      <c r="A29" s="187"/>
      <c r="B29" s="56" t="s">
        <v>53</v>
      </c>
      <c r="C29" s="55"/>
      <c r="E29" s="56"/>
      <c r="F29" s="56"/>
      <c r="G29" s="51"/>
      <c r="H29" s="51"/>
      <c r="I29" s="411"/>
      <c r="J29" s="411"/>
      <c r="K29" s="411"/>
      <c r="L29" s="411"/>
      <c r="M29" s="798"/>
    </row>
    <row r="30" spans="1:13" s="33" customFormat="1" ht="13" thickBot="1">
      <c r="A30" s="187"/>
      <c r="B30" s="59" t="s">
        <v>54</v>
      </c>
      <c r="C30" s="55"/>
      <c r="E30" s="56" t="s">
        <v>55</v>
      </c>
      <c r="F30" s="57"/>
      <c r="G30" s="43"/>
      <c r="H30" s="43"/>
      <c r="I30" s="412" t="s">
        <v>56</v>
      </c>
      <c r="J30" s="412"/>
      <c r="K30" s="412"/>
      <c r="L30" s="412"/>
      <c r="M30" s="798"/>
    </row>
    <row r="31" spans="1:13" s="33" customFormat="1" ht="12.5">
      <c r="A31" s="187"/>
      <c r="G31" s="43"/>
      <c r="H31" s="43"/>
      <c r="I31" s="60"/>
      <c r="J31" s="60"/>
      <c r="K31" s="60"/>
      <c r="L31" s="60"/>
      <c r="M31" s="798"/>
    </row>
    <row r="32" spans="1:13" s="33" customFormat="1" ht="12.5">
      <c r="A32" s="187"/>
      <c r="B32" s="56"/>
      <c r="C32" s="44"/>
      <c r="E32" s="56"/>
      <c r="F32" s="56"/>
      <c r="G32" s="43"/>
      <c r="H32" s="43"/>
      <c r="I32" s="60"/>
      <c r="J32" s="60"/>
      <c r="K32" s="60"/>
      <c r="L32" s="60"/>
      <c r="M32" s="798"/>
    </row>
    <row r="33" spans="1:13" s="33" customFormat="1" ht="12.75" customHeight="1">
      <c r="A33" s="413" t="s">
        <v>57</v>
      </c>
      <c r="B33" s="414"/>
      <c r="C33" s="414"/>
      <c r="D33" s="414"/>
      <c r="E33" s="414"/>
      <c r="F33" s="414"/>
      <c r="G33" s="414"/>
      <c r="H33" s="51"/>
      <c r="I33" s="417"/>
      <c r="J33" s="417"/>
      <c r="K33" s="417"/>
      <c r="L33" s="417"/>
      <c r="M33" s="798"/>
    </row>
    <row r="34" spans="1:13" s="33" customFormat="1" ht="12.75" customHeight="1">
      <c r="A34" s="413"/>
      <c r="B34" s="414"/>
      <c r="C34" s="414"/>
      <c r="D34" s="414"/>
      <c r="E34" s="414"/>
      <c r="F34" s="414"/>
      <c r="G34" s="414"/>
      <c r="H34" s="61"/>
      <c r="I34" s="418" t="s">
        <v>58</v>
      </c>
      <c r="J34" s="418"/>
      <c r="K34" s="418"/>
      <c r="L34" s="418"/>
      <c r="M34" s="798"/>
    </row>
    <row r="35" spans="1:13" s="33" customFormat="1" ht="12.5">
      <c r="A35" s="415"/>
      <c r="B35" s="416"/>
      <c r="C35" s="416"/>
      <c r="D35" s="416"/>
      <c r="E35" s="416"/>
      <c r="F35" s="416"/>
      <c r="G35" s="416"/>
      <c r="H35" s="63"/>
      <c r="I35" s="419"/>
      <c r="J35" s="419"/>
      <c r="K35" s="419"/>
      <c r="L35" s="419"/>
      <c r="M35" s="798"/>
    </row>
    <row r="36" spans="1:13" s="33" customFormat="1" ht="14">
      <c r="A36" s="420" t="s">
        <v>59</v>
      </c>
      <c r="B36" s="421"/>
      <c r="C36" s="421"/>
      <c r="D36" s="421"/>
      <c r="E36" s="421"/>
      <c r="F36" s="421"/>
      <c r="G36" s="421"/>
      <c r="H36" s="421"/>
      <c r="I36" s="421"/>
      <c r="J36" s="421"/>
      <c r="K36" s="421"/>
      <c r="L36" s="422"/>
      <c r="M36" s="798"/>
    </row>
    <row r="37" spans="1:13" s="33" customFormat="1" ht="24" customHeight="1">
      <c r="A37" s="423" t="s">
        <v>60</v>
      </c>
      <c r="B37" s="424"/>
      <c r="C37" s="424"/>
      <c r="D37" s="424"/>
      <c r="E37" s="424"/>
      <c r="F37" s="424"/>
      <c r="G37" s="424"/>
      <c r="H37" s="424"/>
      <c r="I37" s="424"/>
      <c r="J37" s="424"/>
      <c r="K37" s="424"/>
      <c r="L37" s="424"/>
      <c r="M37" s="798"/>
    </row>
    <row r="38" spans="1:13" s="33" customFormat="1" ht="19.5" customHeight="1">
      <c r="A38" s="425"/>
      <c r="B38" s="426"/>
      <c r="C38" s="426"/>
      <c r="D38" s="426"/>
      <c r="E38" s="426"/>
      <c r="F38" s="426"/>
      <c r="G38" s="426"/>
      <c r="H38" s="426"/>
      <c r="I38" s="426"/>
      <c r="J38" s="426"/>
      <c r="K38" s="426"/>
      <c r="L38" s="426"/>
      <c r="M38" s="798"/>
    </row>
    <row r="39" spans="1:13" s="33" customFormat="1" ht="18.75" customHeight="1">
      <c r="A39" s="427"/>
      <c r="B39" s="428"/>
      <c r="C39" s="428"/>
      <c r="D39" s="428"/>
      <c r="E39" s="428"/>
      <c r="F39" s="428"/>
      <c r="G39" s="428"/>
      <c r="H39" s="428"/>
      <c r="I39" s="428"/>
      <c r="J39" s="428"/>
      <c r="K39" s="428"/>
      <c r="L39" s="428"/>
      <c r="M39" s="798"/>
    </row>
    <row r="40" spans="1:13" ht="20.25" customHeight="1">
      <c r="A40" s="64"/>
      <c r="B40" s="34"/>
      <c r="C40" s="34"/>
      <c r="D40" s="34"/>
      <c r="E40" s="34"/>
      <c r="F40" s="34"/>
      <c r="G40" s="34"/>
      <c r="H40" s="34"/>
      <c r="I40" s="34"/>
      <c r="J40" s="34"/>
      <c r="K40" s="34"/>
      <c r="L40" s="34"/>
      <c r="M40" s="798"/>
    </row>
    <row r="41" spans="1:13" ht="13.75" customHeight="1">
      <c r="A41" s="206"/>
      <c r="B41" s="405" t="s">
        <v>381</v>
      </c>
      <c r="C41" s="405"/>
      <c r="D41" s="405"/>
      <c r="E41" s="405"/>
      <c r="F41" s="405"/>
      <c r="G41" s="405"/>
      <c r="H41" s="405"/>
      <c r="I41" s="405"/>
      <c r="J41" s="405"/>
      <c r="K41" s="405"/>
      <c r="L41" s="136"/>
      <c r="M41" s="798"/>
    </row>
    <row r="42" spans="1:13" ht="23">
      <c r="A42" s="258" t="s">
        <v>255</v>
      </c>
      <c r="B42" s="389" t="s">
        <v>210</v>
      </c>
      <c r="C42" s="389"/>
      <c r="D42" s="389"/>
      <c r="E42" s="389"/>
      <c r="F42" s="389"/>
      <c r="G42" s="389"/>
      <c r="H42" s="389"/>
      <c r="I42" s="389"/>
      <c r="J42" s="259" t="s">
        <v>296</v>
      </c>
      <c r="K42" s="259" t="s">
        <v>297</v>
      </c>
      <c r="L42" s="260" t="s">
        <v>298</v>
      </c>
      <c r="M42" s="798"/>
    </row>
    <row r="43" spans="1:13" ht="16.5" customHeight="1">
      <c r="A43" s="207"/>
      <c r="B43" s="774" t="s">
        <v>382</v>
      </c>
      <c r="C43" s="775"/>
      <c r="D43" s="775"/>
      <c r="E43" s="775"/>
      <c r="F43" s="775"/>
      <c r="G43" s="776"/>
      <c r="H43" s="802"/>
      <c r="I43" s="566"/>
      <c r="J43" s="261">
        <v>111</v>
      </c>
      <c r="K43" s="261">
        <v>133</v>
      </c>
      <c r="L43" s="11">
        <f ca="1">IF(TODAY()&lt;=$L$18,J43*A43,K43*A43)</f>
        <v>0</v>
      </c>
      <c r="M43" s="798"/>
    </row>
    <row r="44" spans="1:13" ht="13.75" customHeight="1">
      <c r="A44" s="206"/>
      <c r="B44" s="800" t="s">
        <v>383</v>
      </c>
      <c r="C44" s="800"/>
      <c r="D44" s="800"/>
      <c r="E44" s="800"/>
      <c r="F44" s="800"/>
      <c r="G44" s="800"/>
      <c r="H44" s="800"/>
      <c r="I44" s="800"/>
      <c r="J44" s="700"/>
      <c r="K44" s="700"/>
      <c r="L44" s="358"/>
      <c r="M44" s="798"/>
    </row>
    <row r="45" spans="1:13" ht="12.75" customHeight="1">
      <c r="A45" s="207"/>
      <c r="B45" s="714" t="s">
        <v>384</v>
      </c>
      <c r="C45" s="714"/>
      <c r="D45" s="714"/>
      <c r="E45" s="714"/>
      <c r="F45" s="714"/>
      <c r="G45" s="714"/>
      <c r="H45" s="777"/>
      <c r="I45" s="778"/>
      <c r="J45" s="262">
        <v>119</v>
      </c>
      <c r="K45" s="261">
        <v>143</v>
      </c>
      <c r="L45" s="11">
        <f ca="1">IF(TODAY()&lt;=$L$18,J45*A45,K45*A45)</f>
        <v>0</v>
      </c>
      <c r="M45" s="798"/>
    </row>
    <row r="46" spans="1:13" ht="12.75" customHeight="1">
      <c r="A46" s="207"/>
      <c r="B46" s="714" t="s">
        <v>385</v>
      </c>
      <c r="C46" s="714"/>
      <c r="D46" s="714"/>
      <c r="E46" s="714"/>
      <c r="F46" s="714"/>
      <c r="G46" s="714"/>
      <c r="H46" s="777"/>
      <c r="I46" s="778"/>
      <c r="J46" s="262">
        <v>220</v>
      </c>
      <c r="K46" s="261">
        <v>264</v>
      </c>
      <c r="L46" s="11">
        <f ca="1">IF(TODAY()&lt;=$L$18,J46*A46,K46*A46)</f>
        <v>0</v>
      </c>
      <c r="M46" s="798"/>
    </row>
    <row r="47" spans="1:13" ht="13.75" customHeight="1">
      <c r="A47" s="206"/>
      <c r="B47" s="800" t="s">
        <v>386</v>
      </c>
      <c r="C47" s="800"/>
      <c r="D47" s="800"/>
      <c r="E47" s="800"/>
      <c r="F47" s="800"/>
      <c r="G47" s="800"/>
      <c r="H47" s="800"/>
      <c r="I47" s="800"/>
      <c r="J47" s="800"/>
      <c r="K47" s="800"/>
      <c r="L47" s="358"/>
      <c r="M47" s="798"/>
    </row>
    <row r="48" spans="1:13" ht="12.75" customHeight="1">
      <c r="A48" s="207"/>
      <c r="B48" s="714" t="s">
        <v>387</v>
      </c>
      <c r="C48" s="714"/>
      <c r="D48" s="714"/>
      <c r="E48" s="714"/>
      <c r="F48" s="714"/>
      <c r="G48" s="714"/>
      <c r="H48" s="777"/>
      <c r="I48" s="808"/>
      <c r="J48" s="262">
        <v>239</v>
      </c>
      <c r="K48" s="261">
        <v>281</v>
      </c>
      <c r="L48" s="11">
        <f ca="1">IF(TODAY()&lt;=$L$18,J48*A48,K48*A48)</f>
        <v>0</v>
      </c>
      <c r="M48" s="798"/>
    </row>
    <row r="49" spans="1:13" ht="15" customHeight="1">
      <c r="A49" s="207"/>
      <c r="B49" s="774" t="s">
        <v>388</v>
      </c>
      <c r="C49" s="775"/>
      <c r="D49" s="775"/>
      <c r="E49" s="775"/>
      <c r="F49" s="775"/>
      <c r="G49" s="776"/>
      <c r="H49" s="503" t="s">
        <v>389</v>
      </c>
      <c r="I49" s="801"/>
      <c r="J49" s="262">
        <v>239</v>
      </c>
      <c r="K49" s="261">
        <v>281</v>
      </c>
      <c r="L49" s="11">
        <f t="shared" ref="L49:L64" ca="1" si="0">IF(TODAY()&lt;=$L$18,J49*A49,K49*A49)</f>
        <v>0</v>
      </c>
      <c r="M49" s="798"/>
    </row>
    <row r="50" spans="1:13" ht="13.5" customHeight="1">
      <c r="A50" s="207"/>
      <c r="B50" s="774" t="s">
        <v>390</v>
      </c>
      <c r="C50" s="775"/>
      <c r="D50" s="775"/>
      <c r="E50" s="775"/>
      <c r="F50" s="775"/>
      <c r="G50" s="776"/>
      <c r="H50" s="802"/>
      <c r="I50" s="803"/>
      <c r="J50" s="262">
        <v>471</v>
      </c>
      <c r="K50" s="261">
        <v>566</v>
      </c>
      <c r="L50" s="11">
        <f t="shared" ca="1" si="0"/>
        <v>0</v>
      </c>
      <c r="M50" s="798"/>
    </row>
    <row r="51" spans="1:13" ht="12.75" customHeight="1">
      <c r="A51" s="207"/>
      <c r="B51" s="774" t="s">
        <v>391</v>
      </c>
      <c r="C51" s="775"/>
      <c r="D51" s="775"/>
      <c r="E51" s="775"/>
      <c r="F51" s="775"/>
      <c r="G51" s="776"/>
      <c r="H51" s="802"/>
      <c r="I51" s="803"/>
      <c r="J51" s="262">
        <v>774</v>
      </c>
      <c r="K51" s="261">
        <v>929</v>
      </c>
      <c r="L51" s="11">
        <f t="shared" ca="1" si="0"/>
        <v>0</v>
      </c>
      <c r="M51" s="798"/>
    </row>
    <row r="52" spans="1:13" ht="13.5" customHeight="1">
      <c r="A52" s="207"/>
      <c r="B52" s="774" t="s">
        <v>392</v>
      </c>
      <c r="C52" s="775"/>
      <c r="D52" s="775"/>
      <c r="E52" s="775"/>
      <c r="F52" s="775"/>
      <c r="G52" s="776"/>
      <c r="H52" s="802"/>
      <c r="I52" s="803"/>
      <c r="J52" s="262">
        <v>1547</v>
      </c>
      <c r="K52" s="261">
        <v>1857</v>
      </c>
      <c r="L52" s="11">
        <f t="shared" ca="1" si="0"/>
        <v>0</v>
      </c>
      <c r="M52" s="798"/>
    </row>
    <row r="53" spans="1:13" ht="13.5" customHeight="1">
      <c r="A53" s="207"/>
      <c r="B53" s="774" t="s">
        <v>393</v>
      </c>
      <c r="C53" s="775"/>
      <c r="D53" s="775"/>
      <c r="E53" s="775"/>
      <c r="F53" s="775"/>
      <c r="G53" s="776"/>
      <c r="H53" s="802"/>
      <c r="I53" s="803"/>
      <c r="J53" s="262">
        <v>1857</v>
      </c>
      <c r="K53" s="261">
        <v>2228</v>
      </c>
      <c r="L53" s="11">
        <f t="shared" ca="1" si="0"/>
        <v>0</v>
      </c>
      <c r="M53" s="798"/>
    </row>
    <row r="54" spans="1:13" ht="13.5" customHeight="1">
      <c r="A54" s="207"/>
      <c r="B54" s="774" t="s">
        <v>394</v>
      </c>
      <c r="C54" s="775"/>
      <c r="D54" s="775"/>
      <c r="E54" s="775"/>
      <c r="F54" s="775"/>
      <c r="G54" s="776"/>
      <c r="H54" s="802"/>
      <c r="I54" s="803"/>
      <c r="J54" s="262">
        <v>2475</v>
      </c>
      <c r="K54" s="261">
        <v>2970</v>
      </c>
      <c r="L54" s="11">
        <f t="shared" ca="1" si="0"/>
        <v>0</v>
      </c>
      <c r="M54" s="798"/>
    </row>
    <row r="55" spans="1:13" ht="13.5" customHeight="1">
      <c r="A55" s="207"/>
      <c r="B55" s="774" t="s">
        <v>395</v>
      </c>
      <c r="C55" s="775"/>
      <c r="D55" s="775"/>
      <c r="E55" s="775"/>
      <c r="F55" s="775"/>
      <c r="G55" s="776"/>
      <c r="H55" s="804"/>
      <c r="I55" s="805"/>
      <c r="J55" s="262">
        <v>3063</v>
      </c>
      <c r="K55" s="261">
        <v>3676</v>
      </c>
      <c r="L55" s="11">
        <f t="shared" ca="1" si="0"/>
        <v>0</v>
      </c>
      <c r="M55" s="798"/>
    </row>
    <row r="56" spans="1:13" ht="13.75" customHeight="1">
      <c r="A56" s="206"/>
      <c r="B56" s="386" t="s">
        <v>396</v>
      </c>
      <c r="C56" s="386"/>
      <c r="D56" s="386"/>
      <c r="E56" s="386"/>
      <c r="F56" s="386"/>
      <c r="G56" s="386"/>
      <c r="H56" s="386"/>
      <c r="I56" s="386"/>
      <c r="J56" s="405"/>
      <c r="K56" s="405"/>
      <c r="L56" s="6"/>
      <c r="M56" s="798"/>
    </row>
    <row r="57" spans="1:13" ht="14.25" customHeight="1">
      <c r="A57" s="207"/>
      <c r="B57" s="720" t="s">
        <v>397</v>
      </c>
      <c r="C57" s="720"/>
      <c r="D57" s="720"/>
      <c r="E57" s="720"/>
      <c r="F57" s="720"/>
      <c r="G57" s="720"/>
      <c r="H57" s="779" t="s">
        <v>398</v>
      </c>
      <c r="I57" s="780"/>
      <c r="J57" s="262">
        <v>773</v>
      </c>
      <c r="K57" s="262">
        <v>927</v>
      </c>
      <c r="L57" s="11">
        <f t="shared" ca="1" si="0"/>
        <v>0</v>
      </c>
      <c r="M57" s="798"/>
    </row>
    <row r="58" spans="1:13" ht="14.25" customHeight="1">
      <c r="A58" s="207"/>
      <c r="B58" s="720" t="s">
        <v>399</v>
      </c>
      <c r="C58" s="720"/>
      <c r="D58" s="720"/>
      <c r="E58" s="720"/>
      <c r="F58" s="720"/>
      <c r="G58" s="720"/>
      <c r="H58" s="781"/>
      <c r="I58" s="782"/>
      <c r="J58" s="262">
        <v>1537</v>
      </c>
      <c r="K58" s="262">
        <v>1844</v>
      </c>
      <c r="L58" s="11">
        <f t="shared" ca="1" si="0"/>
        <v>0</v>
      </c>
      <c r="M58" s="798"/>
    </row>
    <row r="59" spans="1:13" ht="14.25" customHeight="1">
      <c r="A59" s="207"/>
      <c r="B59" s="720" t="s">
        <v>400</v>
      </c>
      <c r="C59" s="720"/>
      <c r="D59" s="720"/>
      <c r="E59" s="720"/>
      <c r="F59" s="720"/>
      <c r="G59" s="720"/>
      <c r="H59" s="781"/>
      <c r="I59" s="782"/>
      <c r="J59" s="262">
        <v>3536</v>
      </c>
      <c r="K59" s="262">
        <v>4243</v>
      </c>
      <c r="L59" s="11">
        <f t="shared" ca="1" si="0"/>
        <v>0</v>
      </c>
      <c r="M59" s="798"/>
    </row>
    <row r="60" spans="1:13" ht="15" customHeight="1">
      <c r="A60" s="207"/>
      <c r="B60" s="720" t="s">
        <v>401</v>
      </c>
      <c r="C60" s="720"/>
      <c r="D60" s="720"/>
      <c r="E60" s="720"/>
      <c r="F60" s="720"/>
      <c r="G60" s="720"/>
      <c r="H60" s="781"/>
      <c r="I60" s="782"/>
      <c r="J60" s="262">
        <v>4715</v>
      </c>
      <c r="K60" s="262">
        <v>5658</v>
      </c>
      <c r="L60" s="11">
        <f t="shared" ca="1" si="0"/>
        <v>0</v>
      </c>
      <c r="M60" s="798"/>
    </row>
    <row r="61" spans="1:13" ht="15" customHeight="1">
      <c r="A61" s="207"/>
      <c r="B61" s="720" t="s">
        <v>402</v>
      </c>
      <c r="C61" s="720"/>
      <c r="D61" s="720"/>
      <c r="E61" s="720"/>
      <c r="F61" s="720"/>
      <c r="G61" s="720"/>
      <c r="H61" s="781"/>
      <c r="I61" s="782"/>
      <c r="J61" s="262">
        <v>5414</v>
      </c>
      <c r="K61" s="262">
        <v>6497</v>
      </c>
      <c r="L61" s="11">
        <f t="shared" ref="L61:L62" ca="1" si="1">IF(TODAY()&lt;=$L$18,J61*A61,K61*A61)</f>
        <v>0</v>
      </c>
      <c r="M61" s="798"/>
    </row>
    <row r="62" spans="1:13" ht="15" customHeight="1">
      <c r="A62" s="207"/>
      <c r="B62" s="720" t="s">
        <v>403</v>
      </c>
      <c r="C62" s="720"/>
      <c r="D62" s="720"/>
      <c r="E62" s="720"/>
      <c r="F62" s="720"/>
      <c r="G62" s="720"/>
      <c r="H62" s="781"/>
      <c r="I62" s="782"/>
      <c r="J62" s="262">
        <v>8053</v>
      </c>
      <c r="K62" s="262">
        <v>9664</v>
      </c>
      <c r="L62" s="11">
        <f t="shared" ca="1" si="1"/>
        <v>0</v>
      </c>
      <c r="M62" s="798"/>
    </row>
    <row r="63" spans="1:13" ht="15" customHeight="1">
      <c r="A63" s="207"/>
      <c r="B63" s="720" t="s">
        <v>404</v>
      </c>
      <c r="C63" s="720"/>
      <c r="D63" s="720"/>
      <c r="E63" s="720"/>
      <c r="F63" s="720"/>
      <c r="G63" s="720"/>
      <c r="H63" s="781"/>
      <c r="I63" s="782"/>
      <c r="J63" s="262">
        <v>11420</v>
      </c>
      <c r="K63" s="262">
        <v>13704</v>
      </c>
      <c r="L63" s="11">
        <f t="shared" ca="1" si="0"/>
        <v>0</v>
      </c>
      <c r="M63" s="798"/>
    </row>
    <row r="64" spans="1:13" ht="14.25" customHeight="1">
      <c r="A64" s="208"/>
      <c r="B64" s="330" t="s">
        <v>405</v>
      </c>
      <c r="C64" s="331"/>
      <c r="D64" s="331"/>
      <c r="E64" s="331"/>
      <c r="F64" s="331"/>
      <c r="G64" s="331"/>
      <c r="H64" s="783"/>
      <c r="I64" s="784"/>
      <c r="J64" s="262">
        <v>86</v>
      </c>
      <c r="K64" s="261">
        <v>103</v>
      </c>
      <c r="L64" s="11">
        <f t="shared" ca="1" si="0"/>
        <v>0</v>
      </c>
      <c r="M64" s="798"/>
    </row>
    <row r="65" spans="1:13" ht="14.25" customHeight="1">
      <c r="A65" s="302"/>
      <c r="B65" s="809" t="s">
        <v>406</v>
      </c>
      <c r="C65" s="809"/>
      <c r="D65" s="809"/>
      <c r="E65" s="809"/>
      <c r="F65" s="809"/>
      <c r="G65" s="809"/>
      <c r="H65" s="809"/>
      <c r="I65" s="809"/>
      <c r="J65" s="809"/>
      <c r="K65" s="809"/>
      <c r="L65" s="303"/>
      <c r="M65" s="798"/>
    </row>
    <row r="66" spans="1:13" ht="14.25" customHeight="1">
      <c r="A66" s="302"/>
      <c r="B66" s="810"/>
      <c r="C66" s="810"/>
      <c r="D66" s="810"/>
      <c r="E66" s="810"/>
      <c r="F66" s="810"/>
      <c r="G66" s="810"/>
      <c r="H66" s="810"/>
      <c r="I66" s="810"/>
      <c r="J66" s="810"/>
      <c r="K66" s="810"/>
      <c r="L66" s="303"/>
      <c r="M66" s="798"/>
    </row>
    <row r="67" spans="1:13" ht="14.25" customHeight="1" thickBot="1">
      <c r="A67" s="302"/>
      <c r="B67" s="197"/>
      <c r="C67" s="197"/>
      <c r="D67" s="197"/>
      <c r="E67" s="197"/>
      <c r="F67" s="197"/>
      <c r="G67" s="197"/>
      <c r="H67" s="197"/>
      <c r="I67" s="197"/>
      <c r="J67" s="304"/>
      <c r="K67" s="305"/>
      <c r="L67" s="303"/>
      <c r="M67" s="798"/>
    </row>
    <row r="68" spans="1:13" ht="16.75" customHeight="1" thickBot="1">
      <c r="A68" s="209"/>
      <c r="B68" s="74"/>
      <c r="C68" s="74"/>
      <c r="D68" s="74"/>
      <c r="E68" s="74"/>
      <c r="F68" s="74"/>
      <c r="G68" s="74"/>
      <c r="H68" s="74"/>
      <c r="I68" s="74"/>
      <c r="J68" s="785" t="s">
        <v>407</v>
      </c>
      <c r="K68" s="786"/>
      <c r="L68" s="327">
        <f ca="1">SUM(L43:L64)</f>
        <v>0</v>
      </c>
      <c r="M68" s="798"/>
    </row>
    <row r="69" spans="1:13" ht="16.75" customHeight="1">
      <c r="A69" s="209"/>
      <c r="B69" s="789" t="s">
        <v>408</v>
      </c>
      <c r="C69" s="790"/>
      <c r="D69" s="790"/>
      <c r="E69" s="790"/>
      <c r="F69" s="790"/>
      <c r="G69" s="791"/>
      <c r="H69" s="74"/>
      <c r="I69" s="74"/>
      <c r="J69" s="795" t="s">
        <v>271</v>
      </c>
      <c r="K69" s="796"/>
      <c r="L69" s="328">
        <f ca="1">+L68*16%</f>
        <v>0</v>
      </c>
      <c r="M69" s="798"/>
    </row>
    <row r="70" spans="1:13" ht="16.75" customHeight="1" thickBot="1">
      <c r="A70" s="209"/>
      <c r="B70" s="792"/>
      <c r="C70" s="793"/>
      <c r="D70" s="793"/>
      <c r="E70" s="793"/>
      <c r="F70" s="793"/>
      <c r="G70" s="794"/>
      <c r="H70" s="74"/>
      <c r="I70" s="74"/>
      <c r="J70" s="806" t="s">
        <v>221</v>
      </c>
      <c r="K70" s="807"/>
      <c r="L70" s="329">
        <f ca="1">+L69+L68</f>
        <v>0</v>
      </c>
      <c r="M70" s="798"/>
    </row>
    <row r="71" spans="1:13" s="141" customFormat="1" ht="14.25" customHeight="1" thickBot="1">
      <c r="A71" s="787"/>
      <c r="B71" s="788"/>
      <c r="C71" s="788"/>
      <c r="D71" s="788"/>
      <c r="E71" s="788"/>
      <c r="F71" s="788"/>
      <c r="G71" s="788"/>
      <c r="H71" s="788"/>
      <c r="I71" s="788"/>
      <c r="J71" s="788"/>
      <c r="K71" s="788"/>
      <c r="L71" s="788"/>
      <c r="M71" s="798"/>
    </row>
    <row r="72" spans="1:13" s="141" customFormat="1" ht="21" customHeight="1">
      <c r="A72" s="746" t="s">
        <v>310</v>
      </c>
      <c r="B72" s="747"/>
      <c r="C72" s="747"/>
      <c r="D72" s="747"/>
      <c r="E72" s="747"/>
      <c r="F72" s="747"/>
      <c r="G72" s="747"/>
      <c r="H72" s="747"/>
      <c r="I72" s="747"/>
      <c r="J72" s="747"/>
      <c r="K72" s="747"/>
      <c r="L72" s="306"/>
      <c r="M72" s="798"/>
    </row>
    <row r="73" spans="1:13" s="141" customFormat="1" ht="25.5" customHeight="1">
      <c r="A73" s="756"/>
      <c r="B73" s="757"/>
      <c r="C73" s="757"/>
      <c r="D73" s="757"/>
      <c r="E73" s="757"/>
      <c r="F73" s="757"/>
      <c r="G73" s="757"/>
      <c r="H73" s="757"/>
      <c r="I73" s="757"/>
      <c r="J73" s="757"/>
      <c r="K73" s="757"/>
      <c r="L73" s="757"/>
      <c r="M73" s="798"/>
    </row>
    <row r="74" spans="1:13" s="141" customFormat="1" ht="25.5" customHeight="1">
      <c r="A74" s="756" t="s">
        <v>311</v>
      </c>
      <c r="B74" s="757"/>
      <c r="C74" s="757"/>
      <c r="D74" s="757"/>
      <c r="E74" s="757"/>
      <c r="F74" s="757"/>
      <c r="G74" s="757"/>
      <c r="H74" s="757"/>
      <c r="I74" s="757"/>
      <c r="J74" s="757"/>
      <c r="K74" s="757"/>
      <c r="L74" s="757"/>
      <c r="M74" s="798"/>
    </row>
    <row r="75" spans="1:13" s="141" customFormat="1" ht="25.5" customHeight="1" thickBot="1">
      <c r="A75" s="276"/>
      <c r="B75" s="277"/>
      <c r="C75" s="277"/>
      <c r="D75" s="277"/>
      <c r="E75" s="277"/>
      <c r="F75" s="277"/>
      <c r="G75" s="277"/>
      <c r="H75" s="277"/>
      <c r="I75" s="277"/>
      <c r="J75" s="277"/>
      <c r="K75" s="277"/>
      <c r="L75" s="277"/>
      <c r="M75" s="798"/>
    </row>
    <row r="76" spans="1:13" s="141" customFormat="1" ht="12" customHeight="1" thickBot="1">
      <c r="A76" s="278"/>
      <c r="B76" s="279"/>
      <c r="C76" s="280"/>
      <c r="D76" s="280"/>
      <c r="E76" s="280"/>
      <c r="F76" s="742" t="s">
        <v>312</v>
      </c>
      <c r="G76" s="742"/>
      <c r="H76" s="758"/>
      <c r="I76" s="745"/>
      <c r="J76" s="280"/>
      <c r="K76" s="280"/>
      <c r="L76" s="280"/>
      <c r="M76" s="798"/>
    </row>
    <row r="77" spans="1:13" s="141" customFormat="1" ht="12" customHeight="1" thickBot="1">
      <c r="A77" s="278"/>
      <c r="B77" s="279"/>
      <c r="C77" s="280"/>
      <c r="D77" s="280"/>
      <c r="E77" s="280"/>
      <c r="F77" s="280"/>
      <c r="G77" s="280"/>
      <c r="H77" s="280"/>
      <c r="I77" s="280"/>
      <c r="J77" s="280"/>
      <c r="K77" s="280"/>
      <c r="L77" s="280"/>
      <c r="M77" s="798"/>
    </row>
    <row r="78" spans="1:13" s="141" customFormat="1" ht="20.149999999999999" customHeight="1">
      <c r="A78" s="278"/>
      <c r="B78" s="279"/>
      <c r="C78" s="280"/>
      <c r="D78" s="280"/>
      <c r="E78" s="280"/>
      <c r="F78" s="224"/>
      <c r="G78" s="225"/>
      <c r="H78" s="226"/>
      <c r="I78" s="225"/>
      <c r="J78" s="280"/>
      <c r="K78" s="280"/>
      <c r="L78" s="280"/>
      <c r="M78" s="798"/>
    </row>
    <row r="79" spans="1:13" s="141" customFormat="1" ht="20.149999999999999" customHeight="1">
      <c r="A79" s="184"/>
      <c r="B79" s="44"/>
      <c r="C79" s="146"/>
      <c r="D79" s="146"/>
      <c r="E79" s="146"/>
      <c r="F79" s="227"/>
      <c r="G79" s="228"/>
      <c r="H79" s="229"/>
      <c r="I79" s="228"/>
      <c r="J79" s="146"/>
      <c r="K79" s="146"/>
      <c r="L79" s="146"/>
      <c r="M79" s="798"/>
    </row>
    <row r="80" spans="1:13" s="141" customFormat="1" ht="20.149999999999999" customHeight="1">
      <c r="A80" s="184"/>
      <c r="B80" s="44"/>
      <c r="C80" s="146"/>
      <c r="D80" s="146"/>
      <c r="E80" s="146"/>
      <c r="F80" s="227"/>
      <c r="G80" s="228"/>
      <c r="H80" s="229"/>
      <c r="I80" s="228"/>
      <c r="J80" s="146"/>
      <c r="K80" s="146"/>
      <c r="L80" s="146"/>
      <c r="M80" s="798"/>
    </row>
    <row r="81" spans="1:13" s="141" customFormat="1" ht="20.149999999999999" customHeight="1">
      <c r="A81" s="184"/>
      <c r="B81" s="44"/>
      <c r="C81" s="146"/>
      <c r="D81" s="146"/>
      <c r="E81" s="146"/>
      <c r="F81" s="227"/>
      <c r="G81" s="228"/>
      <c r="H81" s="229"/>
      <c r="I81" s="228"/>
      <c r="J81" s="146"/>
      <c r="K81" s="146"/>
      <c r="L81" s="146"/>
      <c r="M81" s="798"/>
    </row>
    <row r="82" spans="1:13" s="141" customFormat="1" ht="20.149999999999999" customHeight="1" thickBot="1">
      <c r="A82" s="184"/>
      <c r="B82" s="44"/>
      <c r="C82" s="146"/>
      <c r="D82" s="146"/>
      <c r="E82" s="146"/>
      <c r="F82" s="230"/>
      <c r="G82" s="231"/>
      <c r="H82" s="232"/>
      <c r="I82" s="231"/>
      <c r="J82" s="146"/>
      <c r="K82" s="280"/>
      <c r="L82" s="280"/>
      <c r="M82" s="798"/>
    </row>
    <row r="83" spans="1:13" s="141" customFormat="1" ht="20.149999999999999" customHeight="1">
      <c r="A83" s="184"/>
      <c r="C83" s="741" t="s">
        <v>313</v>
      </c>
      <c r="D83" s="739"/>
      <c r="E83" s="146"/>
      <c r="F83" s="233"/>
      <c r="G83" s="234"/>
      <c r="H83" s="235"/>
      <c r="I83" s="234"/>
      <c r="J83" s="280"/>
      <c r="K83" s="740"/>
      <c r="L83" s="741" t="s">
        <v>314</v>
      </c>
      <c r="M83" s="798"/>
    </row>
    <row r="84" spans="1:13" s="141" customFormat="1" ht="20.149999999999999" customHeight="1">
      <c r="A84" s="278"/>
      <c r="C84" s="741"/>
      <c r="D84" s="739"/>
      <c r="E84" s="280"/>
      <c r="F84" s="221"/>
      <c r="G84" s="222"/>
      <c r="H84" s="223"/>
      <c r="I84" s="222"/>
      <c r="J84" s="280"/>
      <c r="K84" s="739"/>
      <c r="L84" s="741"/>
      <c r="M84" s="798"/>
    </row>
    <row r="85" spans="1:13" s="141" customFormat="1" ht="20.149999999999999" customHeight="1">
      <c r="A85" s="281"/>
      <c r="B85" s="282"/>
      <c r="C85" s="280"/>
      <c r="D85" s="280"/>
      <c r="E85" s="280"/>
      <c r="F85" s="221"/>
      <c r="G85" s="222"/>
      <c r="H85" s="223"/>
      <c r="I85" s="222"/>
      <c r="J85" s="280"/>
      <c r="K85" s="280"/>
      <c r="L85" s="280"/>
      <c r="M85" s="798"/>
    </row>
    <row r="86" spans="1:13" s="141" customFormat="1" ht="20.149999999999999" customHeight="1">
      <c r="A86" s="278"/>
      <c r="B86" s="279"/>
      <c r="C86" s="280"/>
      <c r="D86" s="280"/>
      <c r="E86" s="280"/>
      <c r="F86" s="221"/>
      <c r="G86" s="222"/>
      <c r="H86" s="223"/>
      <c r="I86" s="222"/>
      <c r="J86" s="280"/>
      <c r="K86" s="280"/>
      <c r="L86" s="280"/>
      <c r="M86" s="798"/>
    </row>
    <row r="87" spans="1:13" s="141" customFormat="1" ht="20.149999999999999" customHeight="1" thickBot="1">
      <c r="A87" s="278"/>
      <c r="B87" s="279"/>
      <c r="C87" s="280"/>
      <c r="D87" s="280"/>
      <c r="E87" s="280"/>
      <c r="F87" s="236"/>
      <c r="G87" s="237"/>
      <c r="H87" s="238"/>
      <c r="I87" s="237"/>
      <c r="J87" s="280"/>
      <c r="K87" s="280"/>
      <c r="L87" s="280"/>
      <c r="M87" s="798"/>
    </row>
    <row r="88" spans="1:13" s="141" customFormat="1" ht="20.149999999999999" customHeight="1">
      <c r="A88" s="278"/>
      <c r="B88" s="279"/>
      <c r="C88" s="280"/>
      <c r="D88" s="280"/>
      <c r="E88" s="280"/>
      <c r="F88" s="280"/>
      <c r="G88" s="742" t="s">
        <v>315</v>
      </c>
      <c r="H88" s="742"/>
      <c r="I88" s="280"/>
      <c r="J88" s="280"/>
      <c r="K88" s="280"/>
      <c r="L88" s="280"/>
      <c r="M88" s="798"/>
    </row>
    <row r="89" spans="1:13" s="141" customFormat="1" ht="12" customHeight="1" thickBot="1">
      <c r="A89" s="278"/>
      <c r="B89" s="279"/>
      <c r="C89" s="280"/>
      <c r="D89" s="280"/>
      <c r="E89" s="280"/>
      <c r="F89" s="280"/>
      <c r="G89" s="280"/>
      <c r="H89" s="280"/>
      <c r="I89" s="280"/>
      <c r="J89" s="280"/>
      <c r="K89" s="280"/>
      <c r="L89" s="280"/>
      <c r="M89" s="798"/>
    </row>
    <row r="90" spans="1:13" s="141" customFormat="1" ht="24" customHeight="1" thickBot="1">
      <c r="A90" s="278"/>
      <c r="B90" s="279"/>
      <c r="C90" s="280"/>
      <c r="D90" s="280"/>
      <c r="E90" s="280"/>
      <c r="F90" s="742" t="s">
        <v>23</v>
      </c>
      <c r="G90" s="743"/>
      <c r="H90" s="744"/>
      <c r="I90" s="745"/>
      <c r="J90" s="280"/>
      <c r="K90" s="280"/>
      <c r="L90" s="280"/>
      <c r="M90" s="798"/>
    </row>
    <row r="91" spans="1:13" s="141" customFormat="1" ht="15" customHeight="1">
      <c r="A91" s="184"/>
      <c r="B91" s="44"/>
      <c r="C91" s="44"/>
      <c r="D91" s="44"/>
      <c r="E91" s="44"/>
      <c r="F91" s="44"/>
      <c r="G91" s="44"/>
      <c r="H91" s="44"/>
      <c r="I91" s="44"/>
      <c r="J91" s="44"/>
      <c r="K91" s="44"/>
      <c r="L91" s="44"/>
      <c r="M91" s="798"/>
    </row>
    <row r="92" spans="1:13" s="141" customFormat="1" ht="21" customHeight="1">
      <c r="A92" s="404" t="s">
        <v>273</v>
      </c>
      <c r="B92" s="405"/>
      <c r="C92" s="405"/>
      <c r="D92" s="405"/>
      <c r="E92" s="405"/>
      <c r="F92" s="405"/>
      <c r="G92" s="405"/>
      <c r="H92" s="405"/>
      <c r="I92" s="405"/>
      <c r="J92" s="405"/>
      <c r="K92" s="405"/>
      <c r="L92" s="405"/>
      <c r="M92" s="798"/>
    </row>
    <row r="93" spans="1:13" s="141" customFormat="1" ht="13.5" customHeight="1">
      <c r="A93" s="737" t="s">
        <v>409</v>
      </c>
      <c r="B93" s="737"/>
      <c r="C93" s="737"/>
      <c r="D93" s="737"/>
      <c r="E93" s="737"/>
      <c r="F93" s="737"/>
      <c r="G93" s="737"/>
      <c r="H93" s="737"/>
      <c r="I93" s="737"/>
      <c r="J93" s="737"/>
      <c r="K93" s="737"/>
      <c r="L93" s="738"/>
      <c r="M93" s="798"/>
    </row>
    <row r="94" spans="1:13" s="141" customFormat="1" ht="12" customHeight="1">
      <c r="A94" s="737" t="s">
        <v>410</v>
      </c>
      <c r="B94" s="737"/>
      <c r="C94" s="737"/>
      <c r="D94" s="737"/>
      <c r="E94" s="737"/>
      <c r="F94" s="737"/>
      <c r="G94" s="737"/>
      <c r="H94" s="737"/>
      <c r="I94" s="737"/>
      <c r="J94" s="737"/>
      <c r="K94" s="737"/>
      <c r="L94" s="738"/>
      <c r="M94" s="798"/>
    </row>
    <row r="95" spans="1:13" s="141" customFormat="1" ht="12" customHeight="1">
      <c r="A95" s="737" t="s">
        <v>411</v>
      </c>
      <c r="B95" s="737"/>
      <c r="C95" s="737"/>
      <c r="D95" s="737"/>
      <c r="E95" s="737"/>
      <c r="F95" s="737"/>
      <c r="G95" s="737"/>
      <c r="H95" s="737"/>
      <c r="I95" s="737"/>
      <c r="J95" s="737"/>
      <c r="K95" s="737"/>
      <c r="L95" s="738"/>
      <c r="M95" s="798"/>
    </row>
    <row r="96" spans="1:13" s="141" customFormat="1" ht="15" customHeight="1">
      <c r="A96" s="737" t="s">
        <v>412</v>
      </c>
      <c r="B96" s="737"/>
      <c r="C96" s="737"/>
      <c r="D96" s="737"/>
      <c r="E96" s="737"/>
      <c r="F96" s="737"/>
      <c r="G96" s="737"/>
      <c r="H96" s="737"/>
      <c r="I96" s="737"/>
      <c r="J96" s="737"/>
      <c r="K96" s="737"/>
      <c r="L96" s="738"/>
      <c r="M96" s="798"/>
    </row>
    <row r="97" spans="1:13" s="141" customFormat="1" ht="15" customHeight="1">
      <c r="A97" s="720" t="s">
        <v>413</v>
      </c>
      <c r="B97" s="720"/>
      <c r="C97" s="720"/>
      <c r="D97" s="720"/>
      <c r="E97" s="720"/>
      <c r="F97" s="720"/>
      <c r="G97" s="720"/>
      <c r="H97" s="720"/>
      <c r="I97" s="720"/>
      <c r="J97" s="720"/>
      <c r="K97" s="720"/>
      <c r="L97" s="676"/>
      <c r="M97" s="798"/>
    </row>
    <row r="98" spans="1:13" s="141" customFormat="1" ht="24.75" customHeight="1">
      <c r="A98" s="720" t="s">
        <v>414</v>
      </c>
      <c r="B98" s="720"/>
      <c r="C98" s="720"/>
      <c r="D98" s="720"/>
      <c r="E98" s="720"/>
      <c r="F98" s="720"/>
      <c r="G98" s="720"/>
      <c r="H98" s="720"/>
      <c r="I98" s="720"/>
      <c r="J98" s="720"/>
      <c r="K98" s="720"/>
      <c r="L98" s="676"/>
      <c r="M98" s="798"/>
    </row>
    <row r="99" spans="1:13" s="141" customFormat="1" ht="14.25" customHeight="1">
      <c r="A99" s="720" t="s">
        <v>415</v>
      </c>
      <c r="B99" s="720"/>
      <c r="C99" s="720"/>
      <c r="D99" s="720"/>
      <c r="E99" s="720"/>
      <c r="F99" s="720"/>
      <c r="G99" s="720"/>
      <c r="H99" s="720"/>
      <c r="I99" s="720"/>
      <c r="J99" s="720"/>
      <c r="K99" s="720"/>
      <c r="L99" s="676"/>
      <c r="M99" s="798"/>
    </row>
    <row r="100" spans="1:13" s="141" customFormat="1" ht="40" customHeight="1">
      <c r="A100" s="720" t="s">
        <v>416</v>
      </c>
      <c r="B100" s="720"/>
      <c r="C100" s="720"/>
      <c r="D100" s="720"/>
      <c r="E100" s="720"/>
      <c r="F100" s="720"/>
      <c r="G100" s="720"/>
      <c r="H100" s="720"/>
      <c r="I100" s="720"/>
      <c r="J100" s="720"/>
      <c r="K100" s="720"/>
      <c r="L100" s="676"/>
      <c r="M100" s="798"/>
    </row>
    <row r="101" spans="1:13" s="141" customFormat="1" ht="15" customHeight="1">
      <c r="A101" s="737" t="s">
        <v>417</v>
      </c>
      <c r="B101" s="737"/>
      <c r="C101" s="737"/>
      <c r="D101" s="737"/>
      <c r="E101" s="737"/>
      <c r="F101" s="737"/>
      <c r="G101" s="737"/>
      <c r="H101" s="737"/>
      <c r="I101" s="737"/>
      <c r="J101" s="737"/>
      <c r="K101" s="737"/>
      <c r="L101" s="738"/>
      <c r="M101" s="798"/>
    </row>
    <row r="102" spans="1:13" s="141" customFormat="1" ht="15" customHeight="1">
      <c r="A102" s="772" t="s">
        <v>418</v>
      </c>
      <c r="B102" s="772"/>
      <c r="C102" s="772"/>
      <c r="D102" s="772"/>
      <c r="E102" s="772"/>
      <c r="F102" s="772"/>
      <c r="G102" s="772"/>
      <c r="H102" s="772"/>
      <c r="I102" s="772"/>
      <c r="J102" s="772"/>
      <c r="K102" s="772"/>
      <c r="L102" s="773"/>
      <c r="M102" s="798"/>
    </row>
    <row r="103" spans="1:13" s="141" customFormat="1" ht="15" customHeight="1">
      <c r="A103" s="737" t="s">
        <v>419</v>
      </c>
      <c r="B103" s="737"/>
      <c r="C103" s="737"/>
      <c r="D103" s="737"/>
      <c r="E103" s="737"/>
      <c r="F103" s="737"/>
      <c r="G103" s="737"/>
      <c r="H103" s="737"/>
      <c r="I103" s="737"/>
      <c r="J103" s="737"/>
      <c r="K103" s="737"/>
      <c r="L103" s="738"/>
      <c r="M103" s="798"/>
    </row>
    <row r="104" spans="1:13" s="141" customFormat="1" ht="15" customHeight="1">
      <c r="A104" s="737" t="s">
        <v>420</v>
      </c>
      <c r="B104" s="737"/>
      <c r="C104" s="737"/>
      <c r="D104" s="737"/>
      <c r="E104" s="737"/>
      <c r="F104" s="737"/>
      <c r="G104" s="737"/>
      <c r="H104" s="737"/>
      <c r="I104" s="737"/>
      <c r="J104" s="737"/>
      <c r="K104" s="737"/>
      <c r="L104" s="738"/>
      <c r="M104" s="798"/>
    </row>
    <row r="105" spans="1:13" s="141" customFormat="1" ht="30" customHeight="1">
      <c r="A105" s="737" t="s">
        <v>421</v>
      </c>
      <c r="B105" s="737"/>
      <c r="C105" s="737"/>
      <c r="D105" s="737"/>
      <c r="E105" s="737"/>
      <c r="F105" s="737"/>
      <c r="G105" s="737"/>
      <c r="H105" s="737"/>
      <c r="I105" s="737"/>
      <c r="J105" s="737"/>
      <c r="K105" s="737"/>
      <c r="L105" s="738"/>
      <c r="M105" s="798"/>
    </row>
    <row r="106" spans="1:13" s="141" customFormat="1" ht="26.25" customHeight="1">
      <c r="A106" s="720" t="s">
        <v>422</v>
      </c>
      <c r="B106" s="720"/>
      <c r="C106" s="720"/>
      <c r="D106" s="720"/>
      <c r="E106" s="720"/>
      <c r="F106" s="720"/>
      <c r="G106" s="720"/>
      <c r="H106" s="720"/>
      <c r="I106" s="720"/>
      <c r="J106" s="720"/>
      <c r="K106" s="720"/>
      <c r="L106" s="676"/>
      <c r="M106" s="798"/>
    </row>
    <row r="107" spans="1:13" s="141" customFormat="1" ht="15" customHeight="1">
      <c r="A107" s="720" t="s">
        <v>423</v>
      </c>
      <c r="B107" s="720"/>
      <c r="C107" s="720"/>
      <c r="D107" s="720"/>
      <c r="E107" s="720"/>
      <c r="F107" s="720"/>
      <c r="G107" s="720"/>
      <c r="H107" s="720"/>
      <c r="I107" s="720"/>
      <c r="J107" s="720"/>
      <c r="K107" s="720"/>
      <c r="L107" s="676"/>
      <c r="M107" s="798"/>
    </row>
    <row r="108" spans="1:13" s="141" customFormat="1" ht="15" customHeight="1">
      <c r="A108" s="720" t="s">
        <v>424</v>
      </c>
      <c r="B108" s="720"/>
      <c r="C108" s="720"/>
      <c r="D108" s="720"/>
      <c r="E108" s="720"/>
      <c r="F108" s="720"/>
      <c r="G108" s="720"/>
      <c r="H108" s="720"/>
      <c r="I108" s="720"/>
      <c r="J108" s="720"/>
      <c r="K108" s="720"/>
      <c r="L108" s="676"/>
      <c r="M108" s="798"/>
    </row>
    <row r="109" spans="1:13" s="141" customFormat="1" ht="15" customHeight="1">
      <c r="A109" s="720" t="s">
        <v>425</v>
      </c>
      <c r="B109" s="720"/>
      <c r="C109" s="720"/>
      <c r="D109" s="720"/>
      <c r="E109" s="720"/>
      <c r="F109" s="720"/>
      <c r="G109" s="720"/>
      <c r="H109" s="720"/>
      <c r="I109" s="720"/>
      <c r="J109" s="720"/>
      <c r="K109" s="720"/>
      <c r="L109" s="676"/>
      <c r="M109" s="798"/>
    </row>
    <row r="110" spans="1:13" s="141" customFormat="1" ht="15" customHeight="1">
      <c r="A110" s="720" t="s">
        <v>426</v>
      </c>
      <c r="B110" s="720"/>
      <c r="C110" s="720"/>
      <c r="D110" s="720"/>
      <c r="E110" s="720"/>
      <c r="F110" s="720"/>
      <c r="G110" s="720"/>
      <c r="H110" s="720"/>
      <c r="I110" s="720"/>
      <c r="J110" s="720"/>
      <c r="K110" s="720"/>
      <c r="L110" s="676"/>
      <c r="M110" s="798"/>
    </row>
    <row r="111" spans="1:13" s="141" customFormat="1" ht="15" customHeight="1">
      <c r="A111" s="720" t="s">
        <v>427</v>
      </c>
      <c r="B111" s="720"/>
      <c r="C111" s="720"/>
      <c r="D111" s="720"/>
      <c r="E111" s="720"/>
      <c r="F111" s="720"/>
      <c r="G111" s="720"/>
      <c r="H111" s="720"/>
      <c r="I111" s="720"/>
      <c r="J111" s="720"/>
      <c r="K111" s="720"/>
      <c r="L111" s="676"/>
      <c r="M111" s="798"/>
    </row>
    <row r="112" spans="1:13" s="141" customFormat="1" ht="15" customHeight="1">
      <c r="A112" s="451" t="s">
        <v>288</v>
      </c>
      <c r="B112" s="452"/>
      <c r="C112" s="452"/>
      <c r="D112" s="452"/>
      <c r="E112" s="452"/>
      <c r="F112" s="452"/>
      <c r="G112" s="452"/>
      <c r="H112" s="452"/>
      <c r="I112" s="452"/>
      <c r="J112" s="452"/>
      <c r="K112" s="452"/>
      <c r="L112" s="453"/>
      <c r="M112" s="798"/>
    </row>
    <row r="113" spans="1:13" s="141" customFormat="1" ht="17.25" customHeight="1" thickBot="1">
      <c r="A113" s="378"/>
      <c r="B113" s="379"/>
      <c r="C113" s="379"/>
      <c r="D113" s="379"/>
      <c r="E113" s="379"/>
      <c r="F113" s="379"/>
      <c r="G113" s="379"/>
      <c r="H113" s="379"/>
      <c r="I113" s="379"/>
      <c r="J113" s="379"/>
      <c r="K113" s="379"/>
      <c r="L113" s="379"/>
      <c r="M113" s="798"/>
    </row>
    <row r="114" spans="1:13" ht="35.25" customHeight="1">
      <c r="A114" s="380" t="s">
        <v>223</v>
      </c>
      <c r="B114" s="381"/>
      <c r="C114" s="381"/>
      <c r="D114" s="381"/>
      <c r="E114" s="381"/>
      <c r="F114" s="381"/>
      <c r="G114" s="381"/>
      <c r="H114" s="381"/>
      <c r="I114" s="381"/>
      <c r="J114" s="381"/>
      <c r="K114" s="381"/>
      <c r="L114" s="381"/>
      <c r="M114" s="798"/>
    </row>
    <row r="115" spans="1:13" ht="18.5" thickBot="1">
      <c r="A115" s="369" t="s">
        <v>205</v>
      </c>
      <c r="B115" s="370"/>
      <c r="C115" s="370"/>
      <c r="D115" s="370"/>
      <c r="E115" s="370"/>
      <c r="F115" s="370"/>
      <c r="G115" s="370"/>
      <c r="H115" s="370"/>
      <c r="I115" s="370"/>
      <c r="J115" s="370"/>
      <c r="K115" s="370"/>
      <c r="L115" s="370"/>
      <c r="M115" s="799"/>
    </row>
  </sheetData>
  <sheetProtection algorithmName="SHA-512" hashValue="GuwOoozmx4CjEmAnLVMSt0/2Ngm9yU0Vy7Hprsu70aTd9g3DuM3LgyEmrTHHtKodBEOOGfXnhN2jDRIPufCrJw==" saltValue="m4l1nNwmyOdWRAdlYYbhHg==" spinCount="100000" sheet="1" objects="1" scenarios="1"/>
  <mergeCells count="113">
    <mergeCell ref="A112:L112"/>
    <mergeCell ref="A18:K18"/>
    <mergeCell ref="B19:C19"/>
    <mergeCell ref="H46:I46"/>
    <mergeCell ref="B53:G53"/>
    <mergeCell ref="B54:G54"/>
    <mergeCell ref="B55:G55"/>
    <mergeCell ref="H49:I55"/>
    <mergeCell ref="B51:G51"/>
    <mergeCell ref="B46:G46"/>
    <mergeCell ref="H43:I43"/>
    <mergeCell ref="J70:K70"/>
    <mergeCell ref="B58:G58"/>
    <mergeCell ref="A23:L23"/>
    <mergeCell ref="G25:G26"/>
    <mergeCell ref="H48:I48"/>
    <mergeCell ref="B47:K47"/>
    <mergeCell ref="B50:G50"/>
    <mergeCell ref="B65:K66"/>
    <mergeCell ref="A111:L111"/>
    <mergeCell ref="A74:L74"/>
    <mergeCell ref="A107:L107"/>
    <mergeCell ref="H76:I76"/>
    <mergeCell ref="F76:G76"/>
    <mergeCell ref="E3:I3"/>
    <mergeCell ref="E4:I4"/>
    <mergeCell ref="I12:J12"/>
    <mergeCell ref="I34:L35"/>
    <mergeCell ref="A33:G35"/>
    <mergeCell ref="B42:I42"/>
    <mergeCell ref="K8:L8"/>
    <mergeCell ref="B41:K41"/>
    <mergeCell ref="D9:H9"/>
    <mergeCell ref="K9:L10"/>
    <mergeCell ref="D10:H10"/>
    <mergeCell ref="K2:M3"/>
    <mergeCell ref="A5:M5"/>
    <mergeCell ref="H6:I6"/>
    <mergeCell ref="J6:L6"/>
    <mergeCell ref="M6:M115"/>
    <mergeCell ref="A114:L114"/>
    <mergeCell ref="A115:L115"/>
    <mergeCell ref="A113:L113"/>
    <mergeCell ref="B44:K44"/>
    <mergeCell ref="C83:C84"/>
    <mergeCell ref="A103:L103"/>
    <mergeCell ref="A104:L104"/>
    <mergeCell ref="G88:H88"/>
    <mergeCell ref="A109:L109"/>
    <mergeCell ref="A110:L110"/>
    <mergeCell ref="J69:K69"/>
    <mergeCell ref="A98:L98"/>
    <mergeCell ref="A106:L106"/>
    <mergeCell ref="A108:L108"/>
    <mergeCell ref="A105:L105"/>
    <mergeCell ref="A7:L7"/>
    <mergeCell ref="D8:H8"/>
    <mergeCell ref="I30:L30"/>
    <mergeCell ref="I33:L33"/>
    <mergeCell ref="A36:L36"/>
    <mergeCell ref="A37:L39"/>
    <mergeCell ref="H19:L19"/>
    <mergeCell ref="B59:G59"/>
    <mergeCell ref="H25:L26"/>
    <mergeCell ref="B43:G43"/>
    <mergeCell ref="D13:H13"/>
    <mergeCell ref="J13:L13"/>
    <mergeCell ref="B21:F21"/>
    <mergeCell ref="J15:L15"/>
    <mergeCell ref="A17:L17"/>
    <mergeCell ref="D15:H15"/>
    <mergeCell ref="D11:H11"/>
    <mergeCell ref="J68:K68"/>
    <mergeCell ref="A72:K72"/>
    <mergeCell ref="A71:L71"/>
    <mergeCell ref="A99:L99"/>
    <mergeCell ref="B69:G70"/>
    <mergeCell ref="A93:L93"/>
    <mergeCell ref="A73:L73"/>
    <mergeCell ref="F90:G90"/>
    <mergeCell ref="H90:I90"/>
    <mergeCell ref="J11:L11"/>
    <mergeCell ref="D12:H12"/>
    <mergeCell ref="K20:L20"/>
    <mergeCell ref="B52:G52"/>
    <mergeCell ref="B57:G57"/>
    <mergeCell ref="B56:K56"/>
    <mergeCell ref="B62:G62"/>
    <mergeCell ref="B45:G45"/>
    <mergeCell ref="B48:G48"/>
    <mergeCell ref="B49:G49"/>
    <mergeCell ref="B27:C27"/>
    <mergeCell ref="H27:L27"/>
    <mergeCell ref="A22:L22"/>
    <mergeCell ref="I29:L29"/>
    <mergeCell ref="J14:L14"/>
    <mergeCell ref="D14:H14"/>
    <mergeCell ref="H45:I45"/>
    <mergeCell ref="B61:G61"/>
    <mergeCell ref="B60:G60"/>
    <mergeCell ref="H57:I64"/>
    <mergeCell ref="B63:G63"/>
    <mergeCell ref="A102:L102"/>
    <mergeCell ref="D83:D84"/>
    <mergeCell ref="A100:L100"/>
    <mergeCell ref="A101:L101"/>
    <mergeCell ref="A96:L96"/>
    <mergeCell ref="A97:L97"/>
    <mergeCell ref="A92:L92"/>
    <mergeCell ref="A94:L94"/>
    <mergeCell ref="A95:L95"/>
    <mergeCell ref="K83:K84"/>
    <mergeCell ref="L83:L84"/>
  </mergeCells>
  <phoneticPr fontId="7" type="noConversion"/>
  <printOptions horizontalCentered="1"/>
  <pageMargins left="0.39370078740157483" right="0.39370078740157483" top="0.78740157480314965" bottom="1.5748031496062993" header="0.11811023622047245" footer="0"/>
  <pageSetup scale="65" fitToHeight="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8021204D22A56468C15C665BB6F807F" ma:contentTypeVersion="15" ma:contentTypeDescription="Crear nuevo documento." ma:contentTypeScope="" ma:versionID="b1822c1ea90bae60683bc1cc6eac0e1a">
  <xsd:schema xmlns:xsd="http://www.w3.org/2001/XMLSchema" xmlns:xs="http://www.w3.org/2001/XMLSchema" xmlns:p="http://schemas.microsoft.com/office/2006/metadata/properties" xmlns:ns1="http://schemas.microsoft.com/sharepoint/v3" xmlns:ns2="448d0778-a0ac-4eef-8b16-1b10d2109d11" targetNamespace="http://schemas.microsoft.com/office/2006/metadata/properties" ma:root="true" ma:fieldsID="08aba4688c7a0bf1b1fd7b1583ca01ad" ns1:_="" ns2:_="">
    <xsd:import namespace="http://schemas.microsoft.com/sharepoint/v3"/>
    <xsd:import namespace="448d0778-a0ac-4eef-8b16-1b10d2109d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2:MediaServiceOCR" minOccurs="0"/>
                <xsd:element ref="ns2:MediaLengthInSeconds" minOccurs="0"/>
                <xsd:element ref="ns2:MediaServiceLocation"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d0778-a0ac-4eef-8b16-1b10d2109d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02763e4d-7885-4cd8-8534-835ebc0ece8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448d0778-a0ac-4eef-8b16-1b10d2109d1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36B720-147F-4EE9-AAA5-A619121A2003}"/>
</file>

<file path=customXml/itemProps2.xml><?xml version="1.0" encoding="utf-8"?>
<ds:datastoreItem xmlns:ds="http://schemas.openxmlformats.org/officeDocument/2006/customXml" ds:itemID="{A5F4950D-DBBA-4048-A77C-83FB0E67A6C3}"/>
</file>

<file path=customXml/itemProps3.xml><?xml version="1.0" encoding="utf-8"?>
<ds:datastoreItem xmlns:ds="http://schemas.openxmlformats.org/officeDocument/2006/customXml" ds:itemID="{A5CB404D-322B-4A02-AB76-03398AAFE1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DATOS MAESTROS</vt:lpstr>
      <vt:lpstr>Food &amp; Bev.</vt:lpstr>
      <vt:lpstr>Exhibitor Meal @ your booth</vt:lpstr>
      <vt:lpstr>Fast Food Coupons</vt:lpstr>
      <vt:lpstr>Buffette Coupons</vt:lpstr>
      <vt:lpstr>Internet</vt:lpstr>
      <vt:lpstr>Air, Water &amp; Drain</vt:lpstr>
      <vt:lpstr>Hanging Services</vt:lpstr>
      <vt:lpstr>Electric Services</vt:lpstr>
      <vt:lpstr>LP Gas Service</vt:lpstr>
      <vt:lpstr>Booth Cleaning</vt:lpstr>
      <vt:lpstr>Rigging</vt:lpstr>
      <vt:lpstr>'Air, Water &amp; Drain'!Área_de_impresión</vt:lpstr>
      <vt:lpstr>'Booth Cleaning'!Área_de_impresión</vt:lpstr>
      <vt:lpstr>'Fast Food Coupons'!Área_de_impresión</vt:lpstr>
      <vt:lpstr>'Hanging Services'!Área_de_impresión</vt:lpstr>
      <vt:lpstr>Internet!Área_de_impresión</vt:lpstr>
      <vt:lpstr>Rigging!Área_de_impresión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AALCANTARAA</dc:creator>
  <cp:keywords/>
  <dc:description/>
  <cp:lastModifiedBy>Gustavo Eduardo Vergara Pedroza</cp:lastModifiedBy>
  <cp:revision/>
  <dcterms:created xsi:type="dcterms:W3CDTF">2001-07-28T01:45:14Z</dcterms:created>
  <dcterms:modified xsi:type="dcterms:W3CDTF">2026-02-12T21:51:40Z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0x01010018021204D22A56468C15C665BB6F807F</vt:lpwstr>
  </property>
</Properties>
</file>