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6.xml" ContentType="application/vnd.openxmlformats-officedocument.spreadsheetml.comments+xml"/>
  <Override PartName="/xl/comments5.xml" ContentType="application/vnd.openxmlformats-officedocument.spreadsheetml.comments+xml"/>
  <Override PartName="/xl/comments8.xml" ContentType="application/vnd.openxmlformats-officedocument.spreadsheetml.comments+xml"/>
  <Override PartName="/xl/comments7.xml" ContentType="application/vnd.openxmlformats-officedocument.spreadsheetml.comments+xml"/>
  <Override PartName="/xl/comments10.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gvergara\Downloads\"/>
    </mc:Choice>
  </mc:AlternateContent>
  <xr:revisionPtr revIDLastSave="0" documentId="13_ncr:1_{728BF6FB-5FDD-4531-99F1-0C32A5C95C3A}" xr6:coauthVersionLast="47" xr6:coauthVersionMax="47" xr10:uidLastSave="{00000000-0000-0000-0000-000000000000}"/>
  <workbookProtection workbookAlgorithmName="SHA-512" workbookHashValue="g0SLqXn1UAGNpQh0PpEivY8ujmzP23XCl8QpFy8N4NL6sRLa0xDT+m4HFo1RGKZP7D2nE0PH0MEBiLZCmTSyyg==" workbookSaltValue="L9zIg8bXfVjJvUtvt4cJSA==" workbookSpinCount="100000" lockStructure="1"/>
  <bookViews>
    <workbookView xWindow="-110" yWindow="-110" windowWidth="19420" windowHeight="11500" tabRatio="764" firstSheet="5" activeTab="7" xr2:uid="{FF437FA1-1A63-429B-813D-B7641549C9AC}"/>
  </bookViews>
  <sheets>
    <sheet name="DATOS MAESTROS" sheetId="2" state="hidden" r:id="rId1"/>
    <sheet name="Alimentos y Bebidas" sheetId="10" r:id="rId2"/>
    <sheet name="Comidas para Expositor" sheetId="12" r:id="rId3"/>
    <sheet name="Cupones para Buffet" sheetId="13" r:id="rId4"/>
    <sheet name="Cupones Comida Rápida" sheetId="14" r:id="rId5"/>
    <sheet name="Internet y Comunicaciones" sheetId="17" r:id="rId6"/>
    <sheet name="Aire, Agua y Drenaje" sheetId="9" r:id="rId7"/>
    <sheet name="Colgado" sheetId="11" r:id="rId8"/>
    <sheet name="Electricidad" sheetId="15" r:id="rId9"/>
    <sheet name="GAS" sheetId="16" r:id="rId10"/>
    <sheet name="Limpieza" sheetId="18" r:id="rId11"/>
    <sheet name="Rigging" sheetId="19" r:id="rId12"/>
  </sheets>
  <definedNames>
    <definedName name="_xlnm.Print_Area" localSheetId="6">'Aire, Agua y Drenaje'!$A$1:$M$105</definedName>
    <definedName name="_xlnm.Print_Area" localSheetId="7">Colgado!$A$1:$M$95</definedName>
    <definedName name="_xlnm.Print_Area" localSheetId="4">'Cupones Comida Rápida'!$A$1:$N$59</definedName>
    <definedName name="_xlnm.Print_Area" localSheetId="8">Electricidad!$A$1:$M$117</definedName>
    <definedName name="_xlnm.Print_Area" localSheetId="5">'Internet y Comunicaciones'!$A$1:$M$88</definedName>
    <definedName name="_xlnm.Print_Area" localSheetId="10">Limpieza!$A$1:$N$70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1" i="18" l="1"/>
  <c r="L51" i="17"/>
  <c r="E43" i="14" l="1"/>
  <c r="D43" i="14"/>
  <c r="C43" i="14"/>
  <c r="B43" i="14"/>
  <c r="A43" i="14"/>
  <c r="E43" i="13"/>
  <c r="D43" i="13"/>
  <c r="C43" i="13"/>
  <c r="B43" i="13"/>
  <c r="A43" i="13"/>
  <c r="E43" i="12"/>
  <c r="D43" i="12"/>
  <c r="C43" i="12"/>
  <c r="B43" i="12"/>
  <c r="A43" i="12"/>
  <c r="E148" i="10"/>
  <c r="D148" i="10"/>
  <c r="C148" i="10"/>
  <c r="B148" i="10"/>
  <c r="A148" i="10"/>
  <c r="E142" i="10"/>
  <c r="D142" i="10"/>
  <c r="C142" i="10"/>
  <c r="B142" i="10"/>
  <c r="A142" i="10"/>
  <c r="E105" i="10"/>
  <c r="D105" i="10"/>
  <c r="C105" i="10"/>
  <c r="B105" i="10"/>
  <c r="A105" i="10"/>
  <c r="E100" i="10"/>
  <c r="D100" i="10"/>
  <c r="C100" i="10"/>
  <c r="B100" i="10"/>
  <c r="A100" i="10"/>
  <c r="E96" i="10"/>
  <c r="D96" i="10"/>
  <c r="C96" i="10"/>
  <c r="B96" i="10"/>
  <c r="A96" i="10"/>
  <c r="E83" i="10"/>
  <c r="D83" i="10"/>
  <c r="C83" i="10"/>
  <c r="B83" i="10"/>
  <c r="A83" i="10"/>
  <c r="E70" i="10"/>
  <c r="D70" i="10"/>
  <c r="C70" i="10"/>
  <c r="B70" i="10"/>
  <c r="A70" i="10"/>
  <c r="E59" i="10"/>
  <c r="D59" i="10"/>
  <c r="C59" i="10"/>
  <c r="B59" i="10"/>
  <c r="A59" i="10"/>
  <c r="E45" i="10"/>
  <c r="D45" i="10"/>
  <c r="C45" i="10"/>
  <c r="B45" i="10"/>
  <c r="A45" i="10"/>
  <c r="E20" i="18"/>
  <c r="D22" i="16"/>
  <c r="D22" i="15"/>
  <c r="D22" i="11"/>
  <c r="D22" i="9"/>
  <c r="D21" i="17"/>
  <c r="E19" i="14"/>
  <c r="F136" i="10"/>
  <c r="M136" i="10" s="1"/>
  <c r="J6" i="19"/>
  <c r="B6" i="19"/>
  <c r="E44" i="18"/>
  <c r="D44" i="18"/>
  <c r="C44" i="18"/>
  <c r="B44" i="18"/>
  <c r="A44" i="18"/>
  <c r="L18" i="18"/>
  <c r="M45" i="18" s="1"/>
  <c r="M46" i="18" s="1"/>
  <c r="K6" i="18"/>
  <c r="B6" i="18"/>
  <c r="J22" i="17"/>
  <c r="K18" i="17"/>
  <c r="L56" i="17" s="1"/>
  <c r="B6" i="17"/>
  <c r="J6" i="17"/>
  <c r="L59" i="17"/>
  <c r="L52" i="17"/>
  <c r="L50" i="17"/>
  <c r="L49" i="17"/>
  <c r="J23" i="16"/>
  <c r="K18" i="16"/>
  <c r="J6" i="16"/>
  <c r="B6" i="16"/>
  <c r="L48" i="16"/>
  <c r="L47" i="16"/>
  <c r="L46" i="16"/>
  <c r="L45" i="16"/>
  <c r="J23" i="15"/>
  <c r="K18" i="15"/>
  <c r="J6" i="15"/>
  <c r="B6" i="15"/>
  <c r="K20" i="14"/>
  <c r="K6" i="14"/>
  <c r="B6" i="14"/>
  <c r="F45" i="14"/>
  <c r="M45" i="14" s="1"/>
  <c r="F44" i="14"/>
  <c r="M44" i="14" s="1"/>
  <c r="K20" i="13"/>
  <c r="E19" i="13"/>
  <c r="B6" i="13"/>
  <c r="L6" i="13"/>
  <c r="F45" i="13"/>
  <c r="M45" i="13" s="1"/>
  <c r="F44" i="13"/>
  <c r="M44" i="13" s="1"/>
  <c r="J20" i="12"/>
  <c r="E19" i="12"/>
  <c r="K6" i="12"/>
  <c r="B6" i="12"/>
  <c r="F44" i="12"/>
  <c r="M44" i="12" s="1"/>
  <c r="M45" i="12" s="1"/>
  <c r="K18" i="11"/>
  <c r="L56" i="11" s="1"/>
  <c r="J23" i="11"/>
  <c r="J6" i="11"/>
  <c r="B6" i="11"/>
  <c r="R62" i="11"/>
  <c r="R61" i="11"/>
  <c r="R60" i="11"/>
  <c r="R59" i="11"/>
  <c r="R58" i="11"/>
  <c r="R57" i="11"/>
  <c r="R56" i="11"/>
  <c r="R55" i="11"/>
  <c r="K21" i="10"/>
  <c r="E20" i="10"/>
  <c r="K6" i="10"/>
  <c r="B6" i="10"/>
  <c r="F46" i="10"/>
  <c r="M46" i="10" s="1"/>
  <c r="F47" i="10"/>
  <c r="M47" i="10"/>
  <c r="F48" i="10"/>
  <c r="M48" i="10" s="1"/>
  <c r="F49" i="10"/>
  <c r="M49" i="10"/>
  <c r="F50" i="10"/>
  <c r="M50" i="10"/>
  <c r="F51" i="10"/>
  <c r="M51" i="10"/>
  <c r="F52" i="10"/>
  <c r="M52" i="10" s="1"/>
  <c r="F53" i="10"/>
  <c r="M53" i="10"/>
  <c r="F54" i="10"/>
  <c r="M54" i="10"/>
  <c r="F55" i="10"/>
  <c r="M55" i="10"/>
  <c r="F56" i="10"/>
  <c r="M56" i="10" s="1"/>
  <c r="F60" i="10"/>
  <c r="M60" i="10"/>
  <c r="F61" i="10"/>
  <c r="M61" i="10"/>
  <c r="F62" i="10"/>
  <c r="M62" i="10"/>
  <c r="F63" i="10"/>
  <c r="M63" i="10" s="1"/>
  <c r="F64" i="10"/>
  <c r="M64" i="10"/>
  <c r="F65" i="10"/>
  <c r="M65" i="10"/>
  <c r="F66" i="10"/>
  <c r="M66" i="10"/>
  <c r="F67" i="10"/>
  <c r="M67" i="10" s="1"/>
  <c r="F71" i="10"/>
  <c r="M71" i="10"/>
  <c r="F72" i="10"/>
  <c r="M72" i="10"/>
  <c r="F73" i="10"/>
  <c r="M73" i="10"/>
  <c r="F74" i="10"/>
  <c r="M74" i="10" s="1"/>
  <c r="F75" i="10"/>
  <c r="M75" i="10"/>
  <c r="F76" i="10"/>
  <c r="M76" i="10"/>
  <c r="F77" i="10"/>
  <c r="M77" i="10"/>
  <c r="F78" i="10"/>
  <c r="M78" i="10" s="1"/>
  <c r="F79" i="10"/>
  <c r="M79" i="10"/>
  <c r="F80" i="10"/>
  <c r="M80" i="10"/>
  <c r="F84" i="10"/>
  <c r="M84" i="10"/>
  <c r="F85" i="10"/>
  <c r="M85" i="10" s="1"/>
  <c r="F86" i="10"/>
  <c r="M86" i="10"/>
  <c r="F87" i="10"/>
  <c r="M87" i="10"/>
  <c r="F88" i="10"/>
  <c r="M88" i="10"/>
  <c r="F89" i="10"/>
  <c r="M89" i="10" s="1"/>
  <c r="F90" i="10"/>
  <c r="M90" i="10"/>
  <c r="F91" i="10"/>
  <c r="M91" i="10"/>
  <c r="F92" i="10"/>
  <c r="M92" i="10"/>
  <c r="F93" i="10"/>
  <c r="M93" i="10" s="1"/>
  <c r="F97" i="10"/>
  <c r="M97" i="10"/>
  <c r="M98" i="10" s="1"/>
  <c r="F101" i="10"/>
  <c r="M101" i="10"/>
  <c r="F102" i="10"/>
  <c r="M102" i="10"/>
  <c r="M103" i="10"/>
  <c r="F107" i="10"/>
  <c r="M107" i="10"/>
  <c r="F108" i="10"/>
  <c r="M108" i="10" s="1"/>
  <c r="F109" i="10"/>
  <c r="M109" i="10"/>
  <c r="F111" i="10"/>
  <c r="M111" i="10"/>
  <c r="F112" i="10"/>
  <c r="M112" i="10"/>
  <c r="F113" i="10"/>
  <c r="M113" i="10" s="1"/>
  <c r="F115" i="10"/>
  <c r="M115" i="10"/>
  <c r="F116" i="10"/>
  <c r="M116" i="10"/>
  <c r="F117" i="10"/>
  <c r="M117" i="10"/>
  <c r="F118" i="10"/>
  <c r="M118" i="10" s="1"/>
  <c r="F120" i="10"/>
  <c r="M120" i="10"/>
  <c r="F121" i="10"/>
  <c r="M121" i="10"/>
  <c r="F122" i="10"/>
  <c r="M122" i="10"/>
  <c r="F123" i="10"/>
  <c r="M123" i="10" s="1"/>
  <c r="F125" i="10"/>
  <c r="M125" i="10"/>
  <c r="F127" i="10"/>
  <c r="M127" i="10"/>
  <c r="F128" i="10"/>
  <c r="M128" i="10"/>
  <c r="F129" i="10"/>
  <c r="M129" i="10" s="1"/>
  <c r="F131" i="10"/>
  <c r="M131" i="10"/>
  <c r="F132" i="10"/>
  <c r="M132" i="10"/>
  <c r="F133" i="10"/>
  <c r="M133" i="10"/>
  <c r="F135" i="10"/>
  <c r="M135" i="10" s="1"/>
  <c r="F138" i="10"/>
  <c r="M138" i="10"/>
  <c r="F139" i="10"/>
  <c r="M139" i="10"/>
  <c r="F143" i="10"/>
  <c r="M143" i="10"/>
  <c r="F144" i="10"/>
  <c r="M144" i="10" s="1"/>
  <c r="F145" i="10"/>
  <c r="M145" i="10"/>
  <c r="F149" i="10"/>
  <c r="M149" i="10"/>
  <c r="F150" i="10"/>
  <c r="M150" i="10"/>
  <c r="F151" i="10"/>
  <c r="M151" i="10" s="1"/>
  <c r="M152" i="10" s="1"/>
  <c r="L56" i="15" l="1"/>
  <c r="L66" i="15"/>
  <c r="L58" i="15"/>
  <c r="L57" i="15"/>
  <c r="L64" i="15"/>
  <c r="L49" i="15"/>
  <c r="M94" i="10"/>
  <c r="L61" i="15"/>
  <c r="M46" i="13"/>
  <c r="M47" i="13" s="1"/>
  <c r="M48" i="13" s="1"/>
  <c r="M140" i="10"/>
  <c r="M163" i="10" s="1"/>
  <c r="M146" i="10"/>
  <c r="M57" i="10"/>
  <c r="M81" i="10"/>
  <c r="M68" i="10"/>
  <c r="M164" i="10"/>
  <c r="L61" i="11"/>
  <c r="L49" i="16"/>
  <c r="L50" i="16" s="1"/>
  <c r="L51" i="16" s="1"/>
  <c r="L60" i="11"/>
  <c r="L57" i="11"/>
  <c r="L66" i="11"/>
  <c r="L62" i="11"/>
  <c r="L49" i="11"/>
  <c r="L58" i="11"/>
  <c r="L53" i="11"/>
  <c r="L54" i="11"/>
  <c r="M47" i="18"/>
  <c r="M48" i="18" s="1"/>
  <c r="L46" i="17"/>
  <c r="L55" i="17"/>
  <c r="L48" i="15"/>
  <c r="L52" i="15"/>
  <c r="L62" i="15"/>
  <c r="L51" i="15"/>
  <c r="L63" i="15"/>
  <c r="L53" i="15"/>
  <c r="L65" i="15"/>
  <c r="L54" i="15"/>
  <c r="L67" i="15"/>
  <c r="L55" i="15"/>
  <c r="L59" i="15"/>
  <c r="L46" i="15"/>
  <c r="M47" i="14"/>
  <c r="M48" i="14" s="1"/>
  <c r="M49" i="14" s="1"/>
  <c r="M47" i="12"/>
  <c r="M46" i="12"/>
  <c r="M48" i="12" s="1"/>
  <c r="L50" i="11"/>
  <c r="L55" i="11"/>
  <c r="L59" i="11"/>
  <c r="M162" i="10" l="1"/>
  <c r="M165" i="10" s="1"/>
  <c r="M166" i="10" s="1"/>
  <c r="L60" i="17"/>
  <c r="L61" i="17" s="1"/>
  <c r="L62" i="17" s="1"/>
  <c r="L68" i="15"/>
  <c r="L69" i="15" s="1"/>
  <c r="L70" i="15" s="1"/>
  <c r="L67" i="11"/>
  <c r="L68" i="11" s="1"/>
  <c r="L69" i="11" s="1"/>
  <c r="M167" i="10" l="1"/>
  <c r="M168" i="10" s="1"/>
  <c r="K18" i="9"/>
  <c r="L49" i="9" s="1"/>
  <c r="L50" i="9" l="1"/>
  <c r="L53" i="9"/>
  <c r="L54" i="9"/>
  <c r="L55" i="9"/>
  <c r="L56" i="9"/>
  <c r="L46" i="9"/>
  <c r="L47" i="9"/>
  <c r="L48" i="9"/>
  <c r="J23" i="9" l="1"/>
  <c r="J6" i="9"/>
  <c r="B6" i="9"/>
  <c r="L58" i="9" l="1"/>
  <c r="L59" i="9" s="1"/>
  <c r="L6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Erik Domínguez Mondragón</author>
  </authors>
  <commentList>
    <comment ref="A45" authorId="0" shapeId="0" xr:uid="{EE61B64E-C34A-4FE2-8CCF-2D31424B8002}">
      <text>
        <r>
          <rPr>
            <sz val="9"/>
            <color indexed="81"/>
            <rFont val="Tahoma"/>
            <family val="2"/>
          </rPr>
          <t>Ingrese bajo esta columna, con número, la cantidad de servicios que requiere.</t>
        </r>
      </text>
    </comment>
    <comment ref="B45" authorId="0" shapeId="0" xr:uid="{BE0422A5-BE8F-498B-B857-5ABF3E84128F}">
      <text>
        <r>
          <rPr>
            <sz val="9"/>
            <color indexed="81"/>
            <rFont val="Tahoma"/>
            <family val="2"/>
          </rPr>
          <t>Ingrese bajo esta columna, con número, la cantidad de servicios que requiere.</t>
        </r>
      </text>
    </comment>
    <comment ref="C45" authorId="0" shapeId="0" xr:uid="{16B105B1-80AC-48A8-8D4E-ABCB5525DD1C}">
      <text>
        <r>
          <rPr>
            <sz val="9"/>
            <color indexed="81"/>
            <rFont val="Tahoma"/>
            <family val="2"/>
          </rPr>
          <t>Ingrese bajo esta columna, con número, la cantidad de servicios que requiere.</t>
        </r>
      </text>
    </comment>
    <comment ref="D45" authorId="0" shapeId="0" xr:uid="{BFAF9E0F-C39C-415F-B43D-3FB7A53F2F5D}">
      <text>
        <r>
          <rPr>
            <sz val="9"/>
            <color indexed="81"/>
            <rFont val="Tahoma"/>
            <family val="2"/>
          </rPr>
          <t>Ingrese bajo esta columna, con número, la cantidad de servicios que requiere.</t>
        </r>
      </text>
    </comment>
    <comment ref="E45" authorId="0" shapeId="0" xr:uid="{9C898099-C7B0-4D16-B6DE-CA23672E3A94}">
      <text>
        <r>
          <rPr>
            <sz val="9"/>
            <color indexed="81"/>
            <rFont val="Tahoma"/>
            <family val="2"/>
          </rPr>
          <t>Ingrese bajo esta columna, con número, la cantidad de servicios que requiere.</t>
        </r>
      </text>
    </comment>
    <comment ref="A59" authorId="0" shapeId="0" xr:uid="{E702D80A-FA82-442B-A787-F400F427CD1D}">
      <text>
        <r>
          <rPr>
            <sz val="9"/>
            <color indexed="81"/>
            <rFont val="Tahoma"/>
            <family val="2"/>
          </rPr>
          <t>Ingrese bajo esta columna, con número, la cantidad de servicios que requiere.</t>
        </r>
      </text>
    </comment>
    <comment ref="B59" authorId="0" shapeId="0" xr:uid="{A5C92B7F-B723-48C3-9E2A-D4D18D682AC3}">
      <text>
        <r>
          <rPr>
            <sz val="9"/>
            <color indexed="81"/>
            <rFont val="Tahoma"/>
            <family val="2"/>
          </rPr>
          <t>Ingrese bajo esta columna, con número, la cantidad de servicios que requiere.</t>
        </r>
      </text>
    </comment>
    <comment ref="C59" authorId="0" shapeId="0" xr:uid="{59ECFFF9-90A9-463A-B6A8-259B42BE56A8}">
      <text>
        <r>
          <rPr>
            <sz val="9"/>
            <color indexed="81"/>
            <rFont val="Tahoma"/>
            <family val="2"/>
          </rPr>
          <t>Ingrese bajo esta columna, con número, la cantidad de servicios que requiere.</t>
        </r>
      </text>
    </comment>
    <comment ref="D59" authorId="0" shapeId="0" xr:uid="{E0F3A746-1D31-4F36-905F-DEECF40F6350}">
      <text>
        <r>
          <rPr>
            <sz val="9"/>
            <color indexed="81"/>
            <rFont val="Tahoma"/>
            <family val="2"/>
          </rPr>
          <t>Ingrese bajo esta columna, con número, la cantidad de servicios que requiere.</t>
        </r>
      </text>
    </comment>
    <comment ref="E59" authorId="0" shapeId="0" xr:uid="{57BC9ED2-138C-4A66-A046-7A17BCA3DD29}">
      <text>
        <r>
          <rPr>
            <sz val="9"/>
            <color indexed="81"/>
            <rFont val="Tahoma"/>
            <family val="2"/>
          </rPr>
          <t>Ingrese bajo esta columna, con número, la cantidad de servicios que requiere.</t>
        </r>
      </text>
    </comment>
    <comment ref="A70" authorId="0" shapeId="0" xr:uid="{14A704A9-1253-4504-A25B-CBBECEC2FC9E}">
      <text>
        <r>
          <rPr>
            <sz val="9"/>
            <color indexed="81"/>
            <rFont val="Tahoma"/>
            <family val="2"/>
          </rPr>
          <t>Ingrese bajo esta columna, con número, la cantidad de servicios que requiere.</t>
        </r>
      </text>
    </comment>
    <comment ref="B70" authorId="0" shapeId="0" xr:uid="{78C6E967-475C-483F-B0E4-A09D57B10815}">
      <text>
        <r>
          <rPr>
            <sz val="9"/>
            <color indexed="81"/>
            <rFont val="Tahoma"/>
            <family val="2"/>
          </rPr>
          <t>Ingrese bajo esta columna, con número, la cantidad de servicios que requiere.</t>
        </r>
      </text>
    </comment>
    <comment ref="C70" authorId="0" shapeId="0" xr:uid="{348CDE74-8C99-4C6E-B0A4-41FF4E81BC14}">
      <text>
        <r>
          <rPr>
            <sz val="9"/>
            <color indexed="81"/>
            <rFont val="Tahoma"/>
            <family val="2"/>
          </rPr>
          <t>Ingrese bajo esta columna, con número, la cantidad de servicios que requiere.</t>
        </r>
      </text>
    </comment>
    <comment ref="D70" authorId="0" shapeId="0" xr:uid="{CF047E5D-3CCE-4271-88F8-D756637DBA64}">
      <text>
        <r>
          <rPr>
            <sz val="9"/>
            <color indexed="81"/>
            <rFont val="Tahoma"/>
            <family val="2"/>
          </rPr>
          <t>Ingrese bajo esta columna, con número, la cantidad de servicios que requiere.</t>
        </r>
      </text>
    </comment>
    <comment ref="E70" authorId="0" shapeId="0" xr:uid="{D233CE0A-C119-43C9-BD75-E18A940B7B61}">
      <text>
        <r>
          <rPr>
            <sz val="9"/>
            <color indexed="81"/>
            <rFont val="Tahoma"/>
            <family val="2"/>
          </rPr>
          <t>Ingrese bajo esta columna, con número, la cantidad de servicios que requiere.</t>
        </r>
      </text>
    </comment>
    <comment ref="A83" authorId="0" shapeId="0" xr:uid="{8882F078-DB55-4B83-92DB-6383AD603BF9}">
      <text>
        <r>
          <rPr>
            <sz val="9"/>
            <color indexed="81"/>
            <rFont val="Tahoma"/>
            <family val="2"/>
          </rPr>
          <t>Ingrese bajo esta columna, con número, la cantidad de servicios que requiere.</t>
        </r>
      </text>
    </comment>
    <comment ref="B83" authorId="0" shapeId="0" xr:uid="{5A674770-2062-4A0D-B733-ED766E9E1A4F}">
      <text>
        <r>
          <rPr>
            <sz val="9"/>
            <color indexed="81"/>
            <rFont val="Tahoma"/>
            <family val="2"/>
          </rPr>
          <t>Ingrese bajo esta columna, con número, la cantidad de servicios que requiere.</t>
        </r>
      </text>
    </comment>
    <comment ref="C83" authorId="0" shapeId="0" xr:uid="{F362792A-1275-4BF4-8FC0-40BAE4AE3396}">
      <text>
        <r>
          <rPr>
            <sz val="9"/>
            <color indexed="81"/>
            <rFont val="Tahoma"/>
            <family val="2"/>
          </rPr>
          <t>Ingrese bajo esta columna, con número, la cantidad de servicios que requiere.</t>
        </r>
      </text>
    </comment>
    <comment ref="D83" authorId="0" shapeId="0" xr:uid="{E3859B22-7791-4B7A-BF0E-C7A87B0CD0D2}">
      <text>
        <r>
          <rPr>
            <sz val="9"/>
            <color indexed="81"/>
            <rFont val="Tahoma"/>
            <family val="2"/>
          </rPr>
          <t>Ingrese bajo esta columna, con número, la cantidad de servicios que requiere.</t>
        </r>
      </text>
    </comment>
    <comment ref="E83" authorId="0" shapeId="0" xr:uid="{0EAC6DA4-1AF1-49FE-AB79-38BBD7B03738}">
      <text>
        <r>
          <rPr>
            <sz val="9"/>
            <color indexed="81"/>
            <rFont val="Tahoma"/>
            <family val="2"/>
          </rPr>
          <t>Ingrese bajo esta columna, con número, la cantidad de servicios que requiere.</t>
        </r>
      </text>
    </comment>
    <comment ref="A96" authorId="0" shapeId="0" xr:uid="{C74B3611-0C86-45DF-BC14-317A7E751840}">
      <text>
        <r>
          <rPr>
            <sz val="9"/>
            <color indexed="81"/>
            <rFont val="Tahoma"/>
            <family val="2"/>
          </rPr>
          <t>Ingrese bajo esta columna, con número, la cantidad de servicios que requiere.</t>
        </r>
      </text>
    </comment>
    <comment ref="B96" authorId="0" shapeId="0" xr:uid="{4215C9CD-881F-4BD7-B06C-9C092A83C803}">
      <text>
        <r>
          <rPr>
            <sz val="9"/>
            <color indexed="81"/>
            <rFont val="Tahoma"/>
            <family val="2"/>
          </rPr>
          <t>Ingrese bajo esta columna, con número, la cantidad de servicios que requiere.</t>
        </r>
      </text>
    </comment>
    <comment ref="C96" authorId="0" shapeId="0" xr:uid="{54A8878A-FA0F-4708-8B85-9D1D9EBBBA75}">
      <text>
        <r>
          <rPr>
            <sz val="9"/>
            <color indexed="81"/>
            <rFont val="Tahoma"/>
            <family val="2"/>
          </rPr>
          <t>Ingrese bajo esta columna, con número, la cantidad de servicios que requiere.</t>
        </r>
      </text>
    </comment>
    <comment ref="D96" authorId="0" shapeId="0" xr:uid="{CCE2BB7A-E92E-411E-B763-63B6A350571B}">
      <text>
        <r>
          <rPr>
            <sz val="9"/>
            <color indexed="81"/>
            <rFont val="Tahoma"/>
            <family val="2"/>
          </rPr>
          <t>Ingrese bajo esta columna, con número, la cantidad de servicios que requiere.</t>
        </r>
      </text>
    </comment>
    <comment ref="E96" authorId="0" shapeId="0" xr:uid="{83BE15D9-EDC1-4D1C-A035-8566FD24DADC}">
      <text>
        <r>
          <rPr>
            <sz val="9"/>
            <color indexed="81"/>
            <rFont val="Tahoma"/>
            <family val="2"/>
          </rPr>
          <t>Ingrese bajo esta columna, con número, la cantidad de servicios que requiere.</t>
        </r>
      </text>
    </comment>
    <comment ref="A100" authorId="0" shapeId="0" xr:uid="{1BA219B8-1155-42E6-B675-533ED4F24704}">
      <text>
        <r>
          <rPr>
            <sz val="9"/>
            <color indexed="81"/>
            <rFont val="Tahoma"/>
            <family val="2"/>
          </rPr>
          <t>Ingrese bajo esta columna, con número, la cantidad de servicios que requiere.</t>
        </r>
      </text>
    </comment>
    <comment ref="B100" authorId="0" shapeId="0" xr:uid="{4FDB3DEE-F39F-47A3-95D5-AB18542C6E3F}">
      <text>
        <r>
          <rPr>
            <sz val="9"/>
            <color indexed="81"/>
            <rFont val="Tahoma"/>
            <family val="2"/>
          </rPr>
          <t>Ingrese bajo esta columna, con número, la cantidad de servicios que requiere.</t>
        </r>
      </text>
    </comment>
    <comment ref="C100" authorId="0" shapeId="0" xr:uid="{0CD1E911-468A-4875-A394-7C6D0DBB227D}">
      <text>
        <r>
          <rPr>
            <sz val="9"/>
            <color indexed="81"/>
            <rFont val="Tahoma"/>
            <family val="2"/>
          </rPr>
          <t>Ingrese bajo esta columna, con número, la cantidad de servicios que requiere.</t>
        </r>
      </text>
    </comment>
    <comment ref="D100" authorId="0" shapeId="0" xr:uid="{F1CA690A-B0C5-43DF-9479-8476CBE6A83F}">
      <text>
        <r>
          <rPr>
            <sz val="9"/>
            <color indexed="81"/>
            <rFont val="Tahoma"/>
            <family val="2"/>
          </rPr>
          <t>Ingrese bajo esta columna, con número, la cantidad de servicios que requiere.</t>
        </r>
      </text>
    </comment>
    <comment ref="E100" authorId="0" shapeId="0" xr:uid="{285A03DE-3202-4882-BB60-530ADCF8AEC3}">
      <text>
        <r>
          <rPr>
            <sz val="9"/>
            <color indexed="81"/>
            <rFont val="Tahoma"/>
            <family val="2"/>
          </rPr>
          <t>Ingrese bajo esta columna, con número, la cantidad de servicios que requiere.</t>
        </r>
      </text>
    </comment>
    <comment ref="A105" authorId="0" shapeId="0" xr:uid="{01E28188-750E-4A08-B7ED-F9BA4501CCFB}">
      <text>
        <r>
          <rPr>
            <sz val="9"/>
            <color indexed="81"/>
            <rFont val="Tahoma"/>
            <family val="2"/>
          </rPr>
          <t>Ingrese bajo esta columna, con número, la cantidad de servicios que requiere.</t>
        </r>
      </text>
    </comment>
    <comment ref="B105" authorId="0" shapeId="0" xr:uid="{B8D123FC-A8AC-42DE-85AD-891ADE00426D}">
      <text>
        <r>
          <rPr>
            <sz val="9"/>
            <color indexed="81"/>
            <rFont val="Tahoma"/>
            <family val="2"/>
          </rPr>
          <t>Ingrese bajo esta columna, con número, la cantidad de servicios que requiere.</t>
        </r>
      </text>
    </comment>
    <comment ref="C105" authorId="0" shapeId="0" xr:uid="{52180EDA-0356-4CEB-ABBA-2A0792A8ABEA}">
      <text>
        <r>
          <rPr>
            <sz val="9"/>
            <color indexed="81"/>
            <rFont val="Tahoma"/>
            <family val="2"/>
          </rPr>
          <t>Ingrese bajo esta columna, con número, la cantidad de servicios que requiere.</t>
        </r>
      </text>
    </comment>
    <comment ref="D105" authorId="0" shapeId="0" xr:uid="{BF48D367-5556-4FC5-B35B-3BD553CCA67D}">
      <text>
        <r>
          <rPr>
            <sz val="9"/>
            <color indexed="81"/>
            <rFont val="Tahoma"/>
            <family val="2"/>
          </rPr>
          <t>Ingrese bajo esta columna, con número, la cantidad de servicios que requiere.</t>
        </r>
      </text>
    </comment>
    <comment ref="E105" authorId="0" shapeId="0" xr:uid="{5F3C8413-92C9-42E9-979F-D9B05DD5BA00}">
      <text>
        <r>
          <rPr>
            <sz val="9"/>
            <color indexed="81"/>
            <rFont val="Tahoma"/>
            <family val="2"/>
          </rPr>
          <t>Ingrese bajo esta columna, con número, la cantidad de servicios que requiere.</t>
        </r>
      </text>
    </comment>
    <comment ref="A142" authorId="0" shapeId="0" xr:uid="{83F4BE0C-06CB-4E92-B69E-1237C04F1EAE}">
      <text>
        <r>
          <rPr>
            <sz val="9"/>
            <color indexed="81"/>
            <rFont val="Tahoma"/>
            <family val="2"/>
          </rPr>
          <t>Ingrese bajo esta columna, con número, la cantidad de servicios que requiere.</t>
        </r>
      </text>
    </comment>
    <comment ref="B142" authorId="0" shapeId="0" xr:uid="{C740D10B-26C1-4BA7-B905-3E90E3AEE9B7}">
      <text>
        <r>
          <rPr>
            <sz val="9"/>
            <color indexed="81"/>
            <rFont val="Tahoma"/>
            <family val="2"/>
          </rPr>
          <t>Ingrese bajo esta columna, con número, la cantidad de servicios que requiere.</t>
        </r>
      </text>
    </comment>
    <comment ref="C142" authorId="0" shapeId="0" xr:uid="{9E4FDCDC-F9F3-4EC5-8577-1EE43B290FC9}">
      <text>
        <r>
          <rPr>
            <sz val="9"/>
            <color indexed="81"/>
            <rFont val="Tahoma"/>
            <family val="2"/>
          </rPr>
          <t>Ingrese bajo esta columna, con número, la cantidad de servicios que requiere.</t>
        </r>
      </text>
    </comment>
    <comment ref="D142" authorId="0" shapeId="0" xr:uid="{8D6ACB38-D045-4C9E-892F-06989A93E04C}">
      <text>
        <r>
          <rPr>
            <sz val="9"/>
            <color indexed="81"/>
            <rFont val="Tahoma"/>
            <family val="2"/>
          </rPr>
          <t>Ingrese bajo esta columna, con número, la cantidad de servicios que requiere.</t>
        </r>
      </text>
    </comment>
    <comment ref="E142" authorId="0" shapeId="0" xr:uid="{B6ACA53C-8AE5-48D8-806D-618D913D9A23}">
      <text>
        <r>
          <rPr>
            <sz val="9"/>
            <color indexed="81"/>
            <rFont val="Tahoma"/>
            <family val="2"/>
          </rPr>
          <t>Ingrese bajo esta columna, con número, la cantidad de servicios que requiere.</t>
        </r>
      </text>
    </comment>
    <comment ref="A148" authorId="0" shapeId="0" xr:uid="{174421FD-6547-4A00-B377-0D3281399AB7}">
      <text>
        <r>
          <rPr>
            <sz val="9"/>
            <color indexed="81"/>
            <rFont val="Tahoma"/>
            <family val="2"/>
          </rPr>
          <t>Ingrese bajo esta columna, con número, la cantidad de servicios que requiere.</t>
        </r>
      </text>
    </comment>
    <comment ref="B148" authorId="0" shapeId="0" xr:uid="{FB443F85-D5A3-41E9-9AAF-6634C137326B}">
      <text>
        <r>
          <rPr>
            <sz val="9"/>
            <color indexed="81"/>
            <rFont val="Tahoma"/>
            <family val="2"/>
          </rPr>
          <t>Ingrese bajo esta columna, con número, la cantidad de servicios que requiere.</t>
        </r>
      </text>
    </comment>
    <comment ref="C148" authorId="0" shapeId="0" xr:uid="{9B35D709-6EF2-4585-8375-6BD4DB019A24}">
      <text>
        <r>
          <rPr>
            <sz val="9"/>
            <color indexed="81"/>
            <rFont val="Tahoma"/>
            <family val="2"/>
          </rPr>
          <t>Ingrese bajo esta columna, con número, la cantidad de servicios que requiere.</t>
        </r>
      </text>
    </comment>
    <comment ref="D148" authorId="0" shapeId="0" xr:uid="{BD388BAF-FFF3-4B2B-9015-397DB6099E87}">
      <text>
        <r>
          <rPr>
            <sz val="9"/>
            <color indexed="81"/>
            <rFont val="Tahoma"/>
            <family val="2"/>
          </rPr>
          <t>Ingrese bajo esta columna, con número, la cantidad de servicios que requiere.</t>
        </r>
      </text>
    </comment>
    <comment ref="E148" authorId="0" shapeId="0" xr:uid="{1FE96F41-85A9-4E3C-9841-77106AC81F7B}">
      <text>
        <r>
          <rPr>
            <sz val="9"/>
            <color indexed="81"/>
            <rFont val="Tahoma"/>
            <family val="2"/>
          </rPr>
          <t>Ingrese bajo esta columna, con número, la cantidad de servicios que requiere.</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Erik Domínguez Mondragón</author>
  </authors>
  <commentList>
    <comment ref="A44" authorId="0" shapeId="0" xr:uid="{10558E73-1F8F-4C9E-AF1B-8698F8822144}">
      <text>
        <r>
          <rPr>
            <sz val="9"/>
            <color indexed="81"/>
            <rFont val="Tahoma"/>
            <family val="2"/>
          </rPr>
          <t>Por favor indique con número, cuantas veces necesita el servicio durante este día.</t>
        </r>
      </text>
    </comment>
    <comment ref="B44" authorId="0" shapeId="0" xr:uid="{2CF14643-A4F6-4AC8-8B72-821F46B562B0}">
      <text>
        <r>
          <rPr>
            <sz val="9"/>
            <color indexed="81"/>
            <rFont val="Tahoma"/>
            <family val="2"/>
          </rPr>
          <t>Por favor indique con número, cuantas veces necesita el servicio durante este día.</t>
        </r>
      </text>
    </comment>
    <comment ref="C44" authorId="0" shapeId="0" xr:uid="{5BEC4013-2B39-4764-9FB8-CC1AB706FF34}">
      <text>
        <r>
          <rPr>
            <sz val="9"/>
            <color indexed="81"/>
            <rFont val="Tahoma"/>
            <family val="2"/>
          </rPr>
          <t>Por favor indique con número, cuantas veces necesita el servicio durante este día.</t>
        </r>
      </text>
    </comment>
    <comment ref="D44" authorId="0" shapeId="0" xr:uid="{E2177C69-B342-4DB7-978B-88BB76F6EDFD}">
      <text>
        <r>
          <rPr>
            <sz val="9"/>
            <color indexed="81"/>
            <rFont val="Tahoma"/>
            <family val="2"/>
          </rPr>
          <t>Por favor indique con número, cuantas veces necesita el servicio durante este día.</t>
        </r>
      </text>
    </comment>
    <comment ref="E44" authorId="0" shapeId="0" xr:uid="{C1F0808C-3DBF-4673-ABD6-F59A3E356E5E}">
      <text>
        <r>
          <rPr>
            <sz val="9"/>
            <color indexed="81"/>
            <rFont val="Tahoma"/>
            <family val="2"/>
          </rPr>
          <t>Por favor indique con número, cuantas veces necesita el servicio durante este día.</t>
        </r>
      </text>
    </comment>
    <comment ref="F44" authorId="0" shapeId="0" xr:uid="{74DE1642-AD68-454A-914A-F17A8AC97FDB}">
      <text>
        <r>
          <rPr>
            <sz val="9"/>
            <color indexed="81"/>
            <rFont val="Tahoma"/>
            <family val="2"/>
          </rPr>
          <t>Por favor indique con número el metraje total de su stand.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Erik Domínguez Mondragón</author>
  </authors>
  <commentList>
    <comment ref="A43" authorId="0" shapeId="0" xr:uid="{F59CB856-1BBE-45CF-A2AA-4835C18F5AF2}">
      <text>
        <r>
          <rPr>
            <sz val="9"/>
            <color indexed="81"/>
            <rFont val="Tahoma"/>
            <family val="2"/>
          </rPr>
          <t>Ingrese bajo esta columna, con número, la cantidad de servicios que requiere.</t>
        </r>
      </text>
    </comment>
    <comment ref="B43" authorId="0" shapeId="0" xr:uid="{EC08A26C-A6D6-41CB-AAF9-836C9C248E62}">
      <text>
        <r>
          <rPr>
            <sz val="9"/>
            <color indexed="81"/>
            <rFont val="Tahoma"/>
            <family val="2"/>
          </rPr>
          <t>Ingrese bajo esta columna, con número, la cantidad de servicios que requiere.</t>
        </r>
      </text>
    </comment>
    <comment ref="C43" authorId="0" shapeId="0" xr:uid="{718810B6-3E5B-4AE3-85B6-9D493BC3B4F2}">
      <text>
        <r>
          <rPr>
            <sz val="9"/>
            <color indexed="81"/>
            <rFont val="Tahoma"/>
            <family val="2"/>
          </rPr>
          <t>Ingrese bajo esta columna, con número, la cantidad de servicios que requiere.</t>
        </r>
      </text>
    </comment>
    <comment ref="D43" authorId="0" shapeId="0" xr:uid="{1965FC6E-B434-4CD2-BD28-7709B267AB59}">
      <text>
        <r>
          <rPr>
            <sz val="9"/>
            <color indexed="81"/>
            <rFont val="Tahoma"/>
            <family val="2"/>
          </rPr>
          <t>Ingrese bajo esta columna, con número, la cantidad de servicios que requiere.</t>
        </r>
      </text>
    </comment>
    <comment ref="E43" authorId="0" shapeId="0" xr:uid="{7C7DFB88-6F71-42AC-A0B8-84F1A98C3FC2}">
      <text>
        <r>
          <rPr>
            <sz val="9"/>
            <color indexed="81"/>
            <rFont val="Tahoma"/>
            <family val="2"/>
          </rPr>
          <t>Ingrese bajo esta columna, con número, la cantidad de servicios que requiere.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Erik Domínguez Mondragón</author>
  </authors>
  <commentList>
    <comment ref="A43" authorId="0" shapeId="0" xr:uid="{E42FA739-1F5A-4B92-AAE4-10D0D38D17B1}">
      <text>
        <r>
          <rPr>
            <sz val="9"/>
            <color indexed="81"/>
            <rFont val="Tahoma"/>
            <family val="2"/>
          </rPr>
          <t>Ingrese bajo esta columna, con número, la cantidad de servicios que requiere.</t>
        </r>
      </text>
    </comment>
    <comment ref="B43" authorId="0" shapeId="0" xr:uid="{89704C21-801F-4759-9AE5-DA90376BC281}">
      <text>
        <r>
          <rPr>
            <sz val="9"/>
            <color indexed="81"/>
            <rFont val="Tahoma"/>
            <family val="2"/>
          </rPr>
          <t>Ingrese bajo esta columna, con número, la cantidad de servicios que requiere.</t>
        </r>
      </text>
    </comment>
    <comment ref="C43" authorId="0" shapeId="0" xr:uid="{ED5DBC79-40D6-49F5-8F37-77FB18A84152}">
      <text>
        <r>
          <rPr>
            <sz val="9"/>
            <color indexed="81"/>
            <rFont val="Tahoma"/>
            <family val="2"/>
          </rPr>
          <t>Ingrese bajo esta columna, con número, la cantidad de servicios que requiere.</t>
        </r>
      </text>
    </comment>
    <comment ref="D43" authorId="0" shapeId="0" xr:uid="{1650749A-78AF-4DF5-A652-B36D39206788}">
      <text>
        <r>
          <rPr>
            <sz val="9"/>
            <color indexed="81"/>
            <rFont val="Tahoma"/>
            <family val="2"/>
          </rPr>
          <t>Ingrese bajo esta columna, con número, la cantidad de servicios que requiere.</t>
        </r>
      </text>
    </comment>
    <comment ref="E43" authorId="0" shapeId="0" xr:uid="{4AF531A3-9B4D-499D-A8A1-6416C14C17B1}">
      <text>
        <r>
          <rPr>
            <sz val="9"/>
            <color indexed="81"/>
            <rFont val="Tahoma"/>
            <family val="2"/>
          </rPr>
          <t>Ingrese bajo esta columna, con número, la cantidad de servicios que requiere.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Erik Domínguez Mondragón</author>
  </authors>
  <commentList>
    <comment ref="A43" authorId="0" shapeId="0" xr:uid="{F7C552BD-618B-4C44-B855-B7BED9781103}">
      <text>
        <r>
          <rPr>
            <sz val="9"/>
            <color indexed="81"/>
            <rFont val="Tahoma"/>
            <family val="2"/>
          </rPr>
          <t>Ingrese bajo esta columna, con número, la cantidad de servicios que requiere.</t>
        </r>
      </text>
    </comment>
    <comment ref="B43" authorId="0" shapeId="0" xr:uid="{E92A7EFF-DD60-4084-8104-0708B905DC73}">
      <text>
        <r>
          <rPr>
            <sz val="9"/>
            <color indexed="81"/>
            <rFont val="Tahoma"/>
            <family val="2"/>
          </rPr>
          <t>Ingrese bajo esta columna, con número, la cantidad de servicios que requiere.</t>
        </r>
      </text>
    </comment>
    <comment ref="C43" authorId="0" shapeId="0" xr:uid="{9F4807A8-03F5-4E1B-AC5C-76A9023FA741}">
      <text>
        <r>
          <rPr>
            <sz val="9"/>
            <color indexed="81"/>
            <rFont val="Tahoma"/>
            <family val="2"/>
          </rPr>
          <t>Ingrese bajo esta columna, con número, la cantidad de servicios que requiere.</t>
        </r>
      </text>
    </comment>
    <comment ref="D43" authorId="0" shapeId="0" xr:uid="{87CC36B0-5E8A-46AD-9441-0DA2956CC98E}">
      <text>
        <r>
          <rPr>
            <sz val="9"/>
            <color indexed="81"/>
            <rFont val="Tahoma"/>
            <family val="2"/>
          </rPr>
          <t>Ingrese bajo esta columna, con número, la cantidad de servicios que requiere.</t>
        </r>
      </text>
    </comment>
    <comment ref="E43" authorId="0" shapeId="0" xr:uid="{4617243A-B299-42EF-99D4-9942CD6457F9}">
      <text>
        <r>
          <rPr>
            <sz val="9"/>
            <color indexed="81"/>
            <rFont val="Tahoma"/>
            <family val="2"/>
          </rPr>
          <t>Ingrese bajo esta columna, con número, la cantidad de servicios que requiere.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Erik Domínguez Mondragón</author>
  </authors>
  <commentList>
    <comment ref="A45" authorId="0" shapeId="0" xr:uid="{E2651AF8-91F2-48C2-A8F0-895A625AE459}">
      <text>
        <r>
          <rPr>
            <sz val="9"/>
            <color indexed="81"/>
            <rFont val="Tahoma"/>
            <family val="2"/>
          </rPr>
          <t>Por favor indique, con número, la cantidad de servicios que requiere.</t>
        </r>
      </text>
    </comment>
    <comment ref="B45" authorId="0" shapeId="0" xr:uid="{A6B3E1EF-58BD-4436-B7AD-6D51DD568E33}">
      <text>
        <r>
          <rPr>
            <sz val="9"/>
            <color indexed="81"/>
            <rFont val="Tahoma"/>
            <family val="2"/>
          </rPr>
          <t>Por favor indique la cantidad de días que requiere usar el servicio.</t>
        </r>
      </text>
    </comment>
    <comment ref="A48" authorId="0" shapeId="0" xr:uid="{F68A7989-718A-49BC-B194-D840E4C27F60}">
      <text>
        <r>
          <rPr>
            <sz val="9"/>
            <color indexed="81"/>
            <rFont val="Tahoma"/>
            <family val="2"/>
          </rPr>
          <t>Por favor indique, con número, la cantidad de enlaces que requiere.</t>
        </r>
      </text>
    </comment>
    <comment ref="A54" authorId="0" shapeId="0" xr:uid="{169D0101-E2A0-42F7-A8DB-F8B34AA451F6}">
      <text>
        <r>
          <rPr>
            <sz val="9"/>
            <color indexed="81"/>
            <rFont val="Tahoma"/>
            <family val="2"/>
          </rPr>
          <t>Por favor indique, con número, la cantidad de servicios que requiere.</t>
        </r>
      </text>
    </comment>
    <comment ref="A58" authorId="0" shapeId="0" xr:uid="{FB329BBF-0419-4F90-BAC7-AA2F711B1C73}">
      <text>
        <r>
          <rPr>
            <sz val="9"/>
            <color indexed="81"/>
            <rFont val="Tahoma"/>
            <family val="2"/>
          </rPr>
          <t>Por favor indique la cantidad de claves que requiere. Recuerde que no puede compartirse la misma clave en dos o más dispositivos.</t>
        </r>
      </text>
    </comment>
    <comment ref="B58" authorId="0" shapeId="0" xr:uid="{2C263EAD-DA00-4139-BE57-75E614AC36AD}">
      <text>
        <r>
          <rPr>
            <sz val="9"/>
            <color indexed="81"/>
            <rFont val="Tahoma"/>
            <family val="2"/>
          </rPr>
          <t>Por favor indique la cantidad de días que requiere usar las claves.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Erik Domínguez Mondragón</author>
  </authors>
  <commentList>
    <comment ref="A45" authorId="0" shapeId="0" xr:uid="{4F1EF6E0-843C-4992-88B1-56AAECC4613B}">
      <text>
        <r>
          <rPr>
            <sz val="9"/>
            <color indexed="81"/>
            <rFont val="Tahoma"/>
            <family val="2"/>
          </rPr>
          <t>Por favor indique, con número, la cantidad de servicios que requiere.</t>
        </r>
      </text>
    </comment>
    <comment ref="A52" authorId="0" shapeId="0" xr:uid="{92715FBB-9337-4EF2-9F3F-BE081094F063}">
      <text>
        <r>
          <rPr>
            <sz val="9"/>
            <color indexed="81"/>
            <rFont val="Tahoma"/>
            <family val="2"/>
          </rPr>
          <t>Por favor indique, con número, la cantidad de servicios que requiere.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Erik Domínguez Mondragón</author>
  </authors>
  <commentList>
    <comment ref="A48" authorId="0" shapeId="0" xr:uid="{91ECB534-59C2-40A8-9018-098FD01A7EB3}">
      <text>
        <r>
          <rPr>
            <sz val="9"/>
            <color indexed="81"/>
            <rFont val="Tahoma"/>
            <family val="2"/>
          </rPr>
          <t>Por favor indique, con número, la cantidad de servicios que requiere.</t>
        </r>
      </text>
    </comment>
    <comment ref="A52" authorId="0" shapeId="0" xr:uid="{58A08699-CBA6-43B1-A9DA-564CB5F154AE}">
      <text>
        <r>
          <rPr>
            <sz val="9"/>
            <color indexed="81"/>
            <rFont val="Tahoma"/>
            <family val="2"/>
          </rPr>
          <t>Por favor indique, con número, la cantidad de servicios que requiere.</t>
        </r>
      </text>
    </comment>
    <comment ref="A65" authorId="0" shapeId="0" xr:uid="{578E8522-8FC5-4244-9EE3-315F642A4C1B}">
      <text>
        <r>
          <rPr>
            <sz val="9"/>
            <color indexed="81"/>
            <rFont val="Tahoma"/>
            <family val="2"/>
          </rPr>
          <t>Por favor indique, con número, la cantidad de servicios que requiere.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Erik Domínguez Mondragón</author>
  </authors>
  <commentList>
    <comment ref="A45" authorId="0" shapeId="0" xr:uid="{1B36BE6E-CEAB-4333-9BC0-FEBFFBCBDC89}">
      <text>
        <r>
          <rPr>
            <sz val="9"/>
            <color indexed="81"/>
            <rFont val="Tahoma"/>
            <family val="2"/>
          </rPr>
          <t>Por favor indique, con número, la cantidad de servicios que requiere.</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Erik Domínguez Mondragón</author>
  </authors>
  <commentList>
    <comment ref="A44" authorId="0" shapeId="0" xr:uid="{8EE02B50-1657-40D9-99FF-FF98F3C378BF}">
      <text>
        <r>
          <rPr>
            <sz val="9"/>
            <color indexed="81"/>
            <rFont val="Tahoma"/>
            <family val="2"/>
          </rPr>
          <t>Por favor indique, con número, la cantidad de servicios que requiere.</t>
        </r>
      </text>
    </comment>
  </commentList>
</comments>
</file>

<file path=xl/sharedStrings.xml><?xml version="1.0" encoding="utf-8"?>
<sst xmlns="http://schemas.openxmlformats.org/spreadsheetml/2006/main" count="1246" uniqueCount="503">
  <si>
    <t>adicionales-CCB@ocesa.mx</t>
  </si>
  <si>
    <t>CONDICIONES DEL SERVICIO</t>
  </si>
  <si>
    <t>Después de fecha límite</t>
  </si>
  <si>
    <t>Antes de fecha límite</t>
  </si>
  <si>
    <t>AVISO DE PRIVACIDAD</t>
  </si>
  <si>
    <t>* FAVOR DE INCLUIR LOS DATOS COMPLETOS DE SU TARJETA DE CRÉDITO.</t>
  </si>
  <si>
    <t>Firma del Tarjetahabiente</t>
  </si>
  <si>
    <t>Nombre del Tarjetahabiente</t>
  </si>
  <si>
    <t>Vencimiento:</t>
  </si>
  <si>
    <t>MASTERCARD</t>
  </si>
  <si>
    <t>VISA</t>
  </si>
  <si>
    <t>Código Seg.:</t>
  </si>
  <si>
    <t>AMEX</t>
  </si>
  <si>
    <t>Autorizo el cargo a mi tarjeta de crédito de cualquier monto pendiente.</t>
  </si>
  <si>
    <t>Tipo de Tarjeta</t>
  </si>
  <si>
    <t>Número de tarjeta</t>
  </si>
  <si>
    <t>Beneficiario:</t>
  </si>
  <si>
    <t>Solo llenar esta sección si pagará con tarjeta de crédito o débito.</t>
  </si>
  <si>
    <t>Pago con cargo a Tarjeta de Crédito o Débito</t>
  </si>
  <si>
    <t xml:space="preserve"> 002180700473131452</t>
  </si>
  <si>
    <t>CLABE</t>
  </si>
  <si>
    <t xml:space="preserve">Referencia bancaria: </t>
  </si>
  <si>
    <r>
      <rPr>
        <b/>
        <sz val="9"/>
        <rFont val="Arial"/>
        <family val="2"/>
      </rPr>
      <t>BANAMEX</t>
    </r>
    <r>
      <rPr>
        <sz val="9"/>
        <rFont val="Arial"/>
        <family val="2"/>
      </rPr>
      <t xml:space="preserve">, No. De cuenta: 7313145, Sucursal 7004. </t>
    </r>
  </si>
  <si>
    <t>Depósito:</t>
  </si>
  <si>
    <t>FORMA DE PAGO</t>
  </si>
  <si>
    <t>Contacto en Sitio</t>
  </si>
  <si>
    <t>E-mail:</t>
  </si>
  <si>
    <t>Teléfono</t>
  </si>
  <si>
    <t>País</t>
  </si>
  <si>
    <t>Ciudad/Estado</t>
  </si>
  <si>
    <t>RFC</t>
  </si>
  <si>
    <t>Delegación</t>
  </si>
  <si>
    <t>C.P.</t>
  </si>
  <si>
    <t>Colonia</t>
  </si>
  <si>
    <t>Dirección</t>
  </si>
  <si>
    <t>Razón Social (Fiscal)</t>
  </si>
  <si>
    <t>NÚMERO DE STAND</t>
  </si>
  <si>
    <t>Nombre del Stand</t>
  </si>
  <si>
    <t>DATOS GENERALES DEL CLIENTE</t>
  </si>
  <si>
    <t>Fechas del Evento:</t>
  </si>
  <si>
    <t>Evento:</t>
  </si>
  <si>
    <t>Evento</t>
  </si>
  <si>
    <t>Fecha Límite</t>
  </si>
  <si>
    <t>Último día Transfer.</t>
  </si>
  <si>
    <t>Referencia</t>
  </si>
  <si>
    <t>Dia 1</t>
  </si>
  <si>
    <t>Dia 2</t>
  </si>
  <si>
    <t>Dia 3</t>
  </si>
  <si>
    <t>Dia 4</t>
  </si>
  <si>
    <t>REPRESENTACIONES DE EXPOSICIONES MEXICO SA DE CV</t>
  </si>
  <si>
    <t>Concepto:</t>
  </si>
  <si>
    <t>IVA (16%)</t>
  </si>
  <si>
    <t>Nota: Los servicios solicitados durante el montaje y evento estarán sujetos a disponibilidad y tiempo de respuesta de hasta 12 horas.</t>
  </si>
  <si>
    <t>CANTIDAD</t>
  </si>
  <si>
    <t>SERVICIO</t>
  </si>
  <si>
    <t>Subtotal</t>
  </si>
  <si>
    <t>Total</t>
  </si>
  <si>
    <t>Favor de enviar esta forma, comprobante de pago original emitido por la institiución bancaria y constancia de situación fiscal actualizada al correo electrónico:</t>
  </si>
  <si>
    <t>FORMA DE AIRE, AGUA Y DRENAJE</t>
  </si>
  <si>
    <t xml:space="preserve"> Esta forma debe de ir acompañada por el comprobante bancario de pago y del documento: Plano de instalación de Servicios.</t>
  </si>
  <si>
    <t>SERVICIOS HIDRÁULICOS</t>
  </si>
  <si>
    <t>Suministro de agua, salida de ½” con válvula de paso Incluye únicamente 5 m. de manguera</t>
  </si>
  <si>
    <t>Drenaje de  2”, con válvula de paso incluyendo únicamente hasta 5 mts. de manguera</t>
  </si>
  <si>
    <t xml:space="preserve">Instalación agua o drenaje Sólo mano de obra (No incluye materiales)                                                              </t>
  </si>
  <si>
    <t xml:space="preserve">Derivacion agua o drenaje Sólo mano de obra (No incluye materiales) </t>
  </si>
  <si>
    <t>SERVICIOS NEUMÁTICOS</t>
  </si>
  <si>
    <t>Salida de Aire Comprimido  ½” con válvula de paso, 90/100 lbs 40 pcm hasta 5 m de manguera</t>
  </si>
  <si>
    <t>Salida de 3/4”  Aire Comprimido con válvula de paso, 90/100 lbs 80 pcm hasta 5 m. de manguera</t>
  </si>
  <si>
    <t xml:space="preserve">Manguera de Aire adicional de 5 a 10 mts </t>
  </si>
  <si>
    <t xml:space="preserve">Conexión de Aire a máquina Sólo mano de obra (No incluye materiales)    </t>
  </si>
  <si>
    <t>Presión de aire superior a 90 PCM SOLO BAJO COTIZACIÓN</t>
  </si>
  <si>
    <t>Sub Total General</t>
  </si>
  <si>
    <t>PLANO DE UBICACIÓN DE SERVICIOS</t>
  </si>
  <si>
    <t xml:space="preserve">Por favor indique en el siguiente plano con una x, el espacio en el que requiere que se instalen cada uno de los servicios indicados en este formato. </t>
  </si>
  <si>
    <t># Stand del respaldo</t>
  </si>
  <si>
    <t># Stand a a la Izquierda</t>
  </si>
  <si>
    <t># Stand a a la Derecha</t>
  </si>
  <si>
    <t>FRENTE</t>
  </si>
  <si>
    <t>NÚMERO DE SU STAND</t>
  </si>
  <si>
    <t xml:space="preserve">B- El precio de suministro de aire comprimido incluye: manguera para alta presión (máximo 5 m.), consumo de aire y mano de obra para instalación y desmontaje, no incluye conexiones especiales a equipos y/o mobiliario. </t>
  </si>
  <si>
    <t>D- Todo servicio deberá de ser liquidado en su totalidad antes de ser instalado.</t>
  </si>
  <si>
    <t>F- Una vez realizada la instalación de los servicios cualquier modificación y/o reubicación de los mismos tendrá un cargo adicional del 100% sobre el precio inicial.</t>
  </si>
  <si>
    <t>J.- El precio del suministro de agua incluye: manguera para alta presión (máximo 5 mts.), consumo de agua de hasta 3 m3 y mano de obra para instalación y desmontaje, No incluye conexiones especiales a equipos y/o mobiliario.</t>
  </si>
  <si>
    <t>K.-El drenaje es para salida de agua no contaminada, no se permite arrojar desechos sólidos, químicos, aceites o algún otro contaminante.</t>
  </si>
  <si>
    <t>Fecha Evento</t>
  </si>
  <si>
    <t>CELDA</t>
  </si>
  <si>
    <t>DATOS</t>
  </si>
  <si>
    <t>5 a 10 metros de manguera adicional para agua o drenaje</t>
  </si>
  <si>
    <t>Pago con Transferencia electrónica de fondos</t>
  </si>
  <si>
    <t>AL LLENAR Y ENVIAR ESTA FORMA, EL SOLICITANTE ACEPTA EN SU TOTALIDAD LAS CONDICIONES DEL SERVICIO INDICADAS.</t>
  </si>
  <si>
    <t>Teléfonos: (+52) 55 5268 2054, (+52) 55 5268 2051, (+52) 55 5268 5869, (+52) 55 5268 5827, (+52) 55 5268 5884</t>
  </si>
  <si>
    <t>Régimen Fiscal:</t>
  </si>
  <si>
    <t>Evento y número de stand</t>
  </si>
  <si>
    <t>Fecha límite para recibir transferencias:</t>
  </si>
  <si>
    <t>Mini Croissants de Roquefort con Nuez</t>
  </si>
  <si>
    <t>Brocheta de Jitomate Cherry con Albahaca y Queso Mozzerela</t>
  </si>
  <si>
    <t>Empanaditas de Carne Estilo Argentino</t>
  </si>
  <si>
    <t>Rollitos Primavera con Salsa Agridulce</t>
  </si>
  <si>
    <t>Jamón Serrano con Perlas de Melón</t>
  </si>
  <si>
    <t>Tartaleta de Ensalada de Pavo a la Mostaza Antigua</t>
  </si>
  <si>
    <t>Mini Tartaleta de Fruta</t>
  </si>
  <si>
    <t>Mini Tartaleta de Limon con Merengue</t>
  </si>
  <si>
    <t>Rollito de Jamón de Pavo con queso crema y arándanos</t>
  </si>
  <si>
    <t>Bruschetta de Tapenade</t>
  </si>
  <si>
    <t>Mini Toast de Roast Beef con Alcaparra</t>
  </si>
  <si>
    <t>Strudel de Pera</t>
  </si>
  <si>
    <t>Pincho de Camarón c/pepino y maracuya</t>
  </si>
  <si>
    <t>Montadito de Ate con Membrillo y Nuez</t>
  </si>
  <si>
    <t>Montadito de Salmón Ahumado jocoque al eneldo miel y cebollin</t>
  </si>
  <si>
    <t>Wrap de camarón al chipotle con pepino</t>
  </si>
  <si>
    <t>Cheesecake</t>
  </si>
  <si>
    <t>Pan tomate c/jamón serrano</t>
  </si>
  <si>
    <t>Bocata de Setas con Jamón Serrano</t>
  </si>
  <si>
    <t>Grissini con cincho de Jamón Serrano</t>
  </si>
  <si>
    <t>Panini de atún</t>
  </si>
  <si>
    <t>Empanadas de Zarzamora con Nuez</t>
  </si>
  <si>
    <t>Bruschetta c/queso de Cabra e Higo</t>
  </si>
  <si>
    <t>Tarta de Salmón con albahaca</t>
  </si>
  <si>
    <t>Montadito de Queso Camembert con Mermelada de Cabolla</t>
  </si>
  <si>
    <t>Paleo de queso feta con glacé de balsámico</t>
  </si>
  <si>
    <t>Canapés Mixtos 50 piezas</t>
  </si>
  <si>
    <t>TOTAL A PAGAR</t>
  </si>
  <si>
    <t>16% IVA</t>
  </si>
  <si>
    <t>15% Servicio</t>
  </si>
  <si>
    <t>OBSERVACIONES: Ordenes recibidas para el mismo día del servicio, serán sujetas a disponibilidad y tiempos de respuesta.  Cancelaciones durante evento estan sujetas a autorización y cargo. Cualquier solicitud especial requiere 3 días de anticipación.</t>
  </si>
  <si>
    <t>Subtotal Otros</t>
  </si>
  <si>
    <t>Subtotal Bebidas</t>
  </si>
  <si>
    <t>Si el Tipo de cambio rebasa los $ 21.00 pesos, los precios quedan sujetos a revisión</t>
  </si>
  <si>
    <t>Subtotal Alimentos</t>
  </si>
  <si>
    <t>Precios sujetos al 16% del IVA, al 15% de servicio, y a cambios sin previo aviso.</t>
  </si>
  <si>
    <t>Favor de especificar el horario de entrega de todos los servicios:</t>
  </si>
  <si>
    <t>HORARIOS DE ENTREGA</t>
  </si>
  <si>
    <t>Descorche de Vino (incluye hielo y 6 copas por botella)</t>
  </si>
  <si>
    <t>Descorche de Licor (incluye 8 refrescos, hielo y cristalería por botella)</t>
  </si>
  <si>
    <t>Importe Total sin impuesto</t>
  </si>
  <si>
    <t>Precio por orden sin impuesto</t>
  </si>
  <si>
    <t>CONCEPTO</t>
  </si>
  <si>
    <t>DESCORCHE</t>
  </si>
  <si>
    <t>FECHAS</t>
  </si>
  <si>
    <t>Mesero (servicio en stand durante 4 horas)</t>
  </si>
  <si>
    <t>Mesero (servicio en stand durante 7 horas)</t>
  </si>
  <si>
    <t>Mesero (servicio en stand durante 8 horas)</t>
  </si>
  <si>
    <t>SERVICIO DE MESEROS</t>
  </si>
  <si>
    <t>Bebidas sin alcohol</t>
  </si>
  <si>
    <t>Paquete de 12 cervezas (lata)</t>
  </si>
  <si>
    <t>Cerveza</t>
  </si>
  <si>
    <t xml:space="preserve">Don Julio Blanco </t>
  </si>
  <si>
    <t xml:space="preserve">Herradura Reposado </t>
  </si>
  <si>
    <t xml:space="preserve">Jimador </t>
  </si>
  <si>
    <t xml:space="preserve">Tequila </t>
  </si>
  <si>
    <t>botella 3/4 Lt</t>
  </si>
  <si>
    <t>Absolut Azul</t>
  </si>
  <si>
    <t xml:space="preserve">Wyborowa </t>
  </si>
  <si>
    <t>Smirnoff</t>
  </si>
  <si>
    <t xml:space="preserve">Vodka </t>
  </si>
  <si>
    <t>Martell Medallon V.S.O.P.</t>
  </si>
  <si>
    <t>Cognac</t>
  </si>
  <si>
    <t>Torres 10</t>
  </si>
  <si>
    <t>Appleton Oro</t>
  </si>
  <si>
    <t xml:space="preserve">Bacardi Añejo </t>
  </si>
  <si>
    <t xml:space="preserve">Bacardi Blanco </t>
  </si>
  <si>
    <t>Ron y Brandy</t>
  </si>
  <si>
    <t>J&amp;B</t>
  </si>
  <si>
    <t>Johnnie Walker etiqueta negra</t>
  </si>
  <si>
    <t>Johnnie Walker etiqueta roja</t>
  </si>
  <si>
    <t>William Lawson´s 5 años</t>
  </si>
  <si>
    <t>Whisky</t>
  </si>
  <si>
    <t xml:space="preserve">botella </t>
  </si>
  <si>
    <t>Cabernet Sauvignon Monte Xanic</t>
  </si>
  <si>
    <t>Concha y Toro Tinto</t>
  </si>
  <si>
    <t>Cabernet Sauvignon (LA Cetto)</t>
  </si>
  <si>
    <t>Vino Tinto</t>
  </si>
  <si>
    <t>Concha y Toro Blanco</t>
  </si>
  <si>
    <t>Chenin Blanc (LA Cetto)</t>
  </si>
  <si>
    <t>Blanc de Blancs (Pedro Domecq)</t>
  </si>
  <si>
    <t>Vino Blanco</t>
  </si>
  <si>
    <t>PIEZAS POR ORDEN</t>
  </si>
  <si>
    <t>BEBIDAS DE SERVICIO A STANDS</t>
  </si>
  <si>
    <t>20 pzas.</t>
  </si>
  <si>
    <t>Platón con Pastelería Francesa Miniatura  (40 grs pieza)</t>
  </si>
  <si>
    <t>700 Grs</t>
  </si>
  <si>
    <t>Pecera con dulces surtidos, empacados individual</t>
  </si>
  <si>
    <t>ALGO DULCE</t>
  </si>
  <si>
    <t>50 piezas.</t>
  </si>
  <si>
    <t>Canapés Fríos Mixtos (ver canapés que incluye  al final de éste documento)</t>
  </si>
  <si>
    <t>CANAPÉS Y ALGO MÁS</t>
  </si>
  <si>
    <t>500 Grs</t>
  </si>
  <si>
    <t>Botana de quesos para picar (Tipo manchego y Panela)</t>
  </si>
  <si>
    <t>Botana de quesos y carnes frias para picar (en cubos), empacada individual</t>
  </si>
  <si>
    <t>Botana de Jamon y Pechuga de pavo para Picar, empacada individual</t>
  </si>
  <si>
    <t>Bowl</t>
  </si>
  <si>
    <t>Botana seca premium (almendra, pistache, nuez de la india y nuez)</t>
  </si>
  <si>
    <t>500 Botes</t>
  </si>
  <si>
    <t>Resurtido de 500 porciones de palomitas</t>
  </si>
  <si>
    <t>Máquina de palomitas con 500 porciones</t>
  </si>
  <si>
    <t>Botana seca mix mexicano (cacahuates, pepitas, garbanzos enchilados)</t>
  </si>
  <si>
    <t>Papas tipo chip con Salsa Picante y Limon</t>
  </si>
  <si>
    <t>Palomitas hechas en casa con Salsa Picante y Limon</t>
  </si>
  <si>
    <t xml:space="preserve">Crudites   (bastones de pepino, jícama y zanahoria con dip) </t>
  </si>
  <si>
    <t>BOTANAS</t>
  </si>
  <si>
    <t>21 piezas</t>
  </si>
  <si>
    <t>Platon con 3 variedades de mini sandwiches (mini chapata de queso de cabra al oregano, mini telera de ensalada de pollo a la mostaza y mini bolillo de atun con pure de aceitunas)</t>
  </si>
  <si>
    <t>20 piezas</t>
  </si>
  <si>
    <t xml:space="preserve">Platon con Mini Telera de Ensalada de Pollo a la mostaza antigua. </t>
  </si>
  <si>
    <t xml:space="preserve">Platon con Mini Bolillo de Atún con puré de aceitunas   </t>
  </si>
  <si>
    <t xml:space="preserve">Platon con  Mini Focaccia de Jamón Serrano                </t>
  </si>
  <si>
    <t>Platon  con Mini Chapata de Queso de Cabra al Oregano</t>
  </si>
  <si>
    <t>28 piezas</t>
  </si>
  <si>
    <t xml:space="preserve">Platon de Finger Sandwiches surtidos </t>
  </si>
  <si>
    <t xml:space="preserve">Platon de Finger Sandwiches de Pechuga de Pavo y Queso                              </t>
  </si>
  <si>
    <t>Platon de Finger Sandwiches de Surimi</t>
  </si>
  <si>
    <t xml:space="preserve">Platon de Finger Sandwiches de Atun </t>
  </si>
  <si>
    <t>Platon de Finger Sandwiches de  Jamón y Queso</t>
  </si>
  <si>
    <t>SANDWICHERÍA</t>
  </si>
  <si>
    <t>Paquete para Estánd No. 8: Agua embotellada (15), Refresco lata (15), 1 termo de café (15 tazas), 1 Platón de Finger Sandwiches surtidos  (28 pizas), 1 Charola Botana Seca (Bowl 1 K, Cacahuate,Pepitas,Garbanzo enchilado), 1 Descorche de vino (incluye copas y hielo), 1 Botana de Jamon y Pechuga de pavo para Picar (500 grs)</t>
  </si>
  <si>
    <t>Paquete para Estánd No. 7: Agua embotellada (20), Refresco lata (20), Mini chapatas de Queso de cabra al oregano (20 pzas), 1 Descorche de licor ( incluye 8 refrescos, hielo y cristalería), 1 Platón con 3 variedades de mini sandwiches (mini chapata de queso de cabra al oregano, mini telera de ensalada de pollo a la mostaza y mini bolillo de atun con pure de aceitunas: 21 piezas), 1 Bowl de crudites (8 pax aprox), 1 Descorche de vino (incluye copas y hielo),1 Dulces Surtidos (700 grs)</t>
  </si>
  <si>
    <t>Paquete para Estánd No. 6: Agua embotellada (10), Refresco lata (10),1 Bowl de crudites (8 pax aprox), 1 Descorche de licor ( incluye 8 refrescos, hielo y cristalería), 1 Platón de Carnes Frías Tipo Americano  incluye 5 variedades: Jamon Americano, Pechuga de Pavo, Jamon de Pavo, Salami, Pastrami, acompañado con Pan rebanado (2450 Kg)</t>
  </si>
  <si>
    <t>Paquete para Estánd No. 5: Agua embotellada (15), Refresco lata (15), 1 termo de café (15 tazas),1 Charola botana seca (Bowl 1 Kg cacahuate , pepita, garbanzo enchilados),1 Dulces Surtidos (700 grs), Mini chapatas de Queso de cabra al oregano (20 pzas)</t>
  </si>
  <si>
    <t>Paquete para Estánd No. 4: Agua embotellada (10), Refresco lata (10), 1 Bowl (1 Kg cacahuate japones, salado y enchilado),1 termo de café (15 tazas), 1 Platón de Pastelería Francesa  (20 pzas), 1 Bowl de crudites (8 pax aprox)</t>
  </si>
  <si>
    <t>Paquete para Estánd No. 3: Agua embotellada (10), Refresco lata (10), 1 Charola botana seca (Bowl 1 Kg cacahuate , pepita, garbanzo enchilados), 1 Descorche de vino (incluye copas y hielo), 1 Dulces Surtidos (700 grs)</t>
  </si>
  <si>
    <t>Paquete para Estánd No. 2: Agua embotellada (5), Refresco lata (5), 1 termo de café (15 tazas), Donas (5)</t>
  </si>
  <si>
    <t>Paquete para Estánd No. 1: Agua embotellada (5), Refresco lata (5), 1 termo de café (15 tazas), 1 platón pastas finas (40 piezas), 1 jarra de jugo (2lts)</t>
  </si>
  <si>
    <t>PAQUETES ESPECIALES PARA SU STAND</t>
  </si>
  <si>
    <t>20 capsulas</t>
  </si>
  <si>
    <t xml:space="preserve">Paq de 20 Capsulas de Nespresso </t>
  </si>
  <si>
    <t>30 capsulas</t>
  </si>
  <si>
    <t>Máquina de Nespresso c/30 Capsulas</t>
  </si>
  <si>
    <t>30 Capsulas</t>
  </si>
  <si>
    <t>Máquina Cafetera Dolce Gusto</t>
  </si>
  <si>
    <t>100 tazas</t>
  </si>
  <si>
    <t>Termo de café regular o descafeinado</t>
  </si>
  <si>
    <t>56 tazas</t>
  </si>
  <si>
    <t>15 tazas</t>
  </si>
  <si>
    <t>40 pzas.</t>
  </si>
  <si>
    <t xml:space="preserve">Platon de Galletas Finas         </t>
  </si>
  <si>
    <t>80 piezas</t>
  </si>
  <si>
    <t>Canasta Galletas de Mantequilla</t>
  </si>
  <si>
    <t>Canasta de Pan dulce de la casa (surtido)</t>
  </si>
  <si>
    <t>Canasta de Fruta temporada de Mano (manzana, pera, ciruela, platano, uvas)</t>
  </si>
  <si>
    <t>10 0rdenes individuales</t>
  </si>
  <si>
    <r>
      <t xml:space="preserve">Fruta  fresca rebanada (Piña, melón chino, melón y papaya)    </t>
    </r>
    <r>
      <rPr>
        <b/>
        <sz val="10"/>
        <rFont val="Calibri"/>
        <family val="2"/>
      </rPr>
      <t xml:space="preserve"> </t>
    </r>
  </si>
  <si>
    <t>PORCION</t>
  </si>
  <si>
    <t>PARA INICIAR EL DÍA</t>
  </si>
  <si>
    <t>PARA QUE NUESTROS ALIMENTOS GUARDEN SIEMPRE SU GRAN CALIDAD FAVOR DE CONSIDERAR NO EXPONERLOS MÁS DE CUATRO HORAS.  EL SERVICIO SE ENTREGA A LA HORA REQUERIDA.</t>
  </si>
  <si>
    <t>ALIMENTOS DE SERVICIO A STANDS</t>
  </si>
  <si>
    <r>
      <rPr>
        <b/>
        <sz val="9"/>
        <rFont val="Arial"/>
        <family val="2"/>
      </rPr>
      <t>Beneficiario</t>
    </r>
    <r>
      <rPr>
        <sz val="9"/>
        <rFont val="Arial"/>
        <family val="2"/>
      </rPr>
      <t>: REPRESENTACIONES DE EXPOSICIONES MEXICO SA DE CV</t>
    </r>
  </si>
  <si>
    <t>Órdenes de servicio de Alimentos y Bebidas, recibidas durante montaje y evento, estarán sujetas a disponibilidad</t>
  </si>
  <si>
    <t xml:space="preserve"> Esta forma debe de ir acompañada por el comprobante bancario de pago.</t>
  </si>
  <si>
    <t>FORMA PARA ALIMENTOS Y BEBIDAS</t>
  </si>
  <si>
    <t>Favor de colocar evento y número de stand.</t>
  </si>
  <si>
    <t>Dia 5</t>
  </si>
  <si>
    <t>FORMA DE COLGANTEO</t>
  </si>
  <si>
    <t>Fecha límite para pago con descuento Antes de Fecha Límite y envío de formatos (solo en servicios que lo indiquen):</t>
  </si>
  <si>
    <t>ANTES DE REALIZAR EL PAGO:</t>
  </si>
  <si>
    <t>COLGADO DE MANTAS O LONAS IMPRESAS</t>
  </si>
  <si>
    <t>Colgado de lonas con medida de hasta 9m2 (No incluye bastidor-tubo)</t>
  </si>
  <si>
    <t>Cargo por cada m2 adicional</t>
  </si>
  <si>
    <t>COLGADO DE ELEMENTOS</t>
  </si>
  <si>
    <t>Colgado de elemento de hasta 10 Kgs de peso, máximo 6 x 6 metros o hasa 5 metros de diámetro</t>
  </si>
  <si>
    <t>Colgado de elemento de hasta 20 Kgs de peso, máximo 6 x 6 metros o hasa 5 metros de diámetro</t>
  </si>
  <si>
    <t>Colgado de elemento de hasta 30 Kgs de peso, máximo 6 x 6 metros o hasa 5 metros de diámetro</t>
  </si>
  <si>
    <t>Colgado de elemento de hasta 40 Kgs de peso, máximo 6 x 6 metros o hasa 5 metros de diámetro</t>
  </si>
  <si>
    <t>Colgado de elemento de hasta 50 Kgs de peso, máximo 6 x 6 metros o hasa 5 metros de diámetro</t>
  </si>
  <si>
    <t>Colgado de elemento de hasta 60 Kgs de peso, máximo 6 x 6 metros o hasa 5 metros de diámetro</t>
  </si>
  <si>
    <t>Colgado de elemento de hasta 70 Kgs de peso, máximo 6 x 6 metros o hasa 5 metros de diámetro</t>
  </si>
  <si>
    <t>Colgado de elemento de hasta 80 Kgs de peso, máximo 6 x 6 metros o hasa 5 metros de diámetro</t>
  </si>
  <si>
    <t>Colgado de elemento de hasta 90 Kgs de peso, máximo 6 x 6 metros o hasa 5 metros de diámetro</t>
  </si>
  <si>
    <t>Colgado de elemento de hasta 99 Kgs de peso, máximo 6 x 6 metros o hasa 5 metros de diámetro</t>
  </si>
  <si>
    <t>PUNTOS DE COLGADO</t>
  </si>
  <si>
    <t>-NO SE PERMITE EL COLGADO DE ARTÍCULOS DE ESTOS PUNTOS-</t>
  </si>
  <si>
    <t>Punto de seguridad (no de carga, no para servicio de colgado de elementos/estructuras)</t>
  </si>
  <si>
    <t xml:space="preserve">Sub Total </t>
  </si>
  <si>
    <t>Considere que para el colgado de elementos debe proporcionar cable de acero de 1/8 de pulgada y los opresores necesarios para su instalación.</t>
  </si>
  <si>
    <t>G- Cualquier daño a instalaciones, accidente o percance, ocasionado por la estructura, será responsabilidad del expositor y/o su montador, quienes tendrán que cubrir los gastos en que se incurran y  en su caso reconocer su responsabilidad ante las autoridades correspondientes.</t>
  </si>
  <si>
    <t>H- La posición del elemento puede variar de acuerdo a las características y puntos de colgado de la estructura del recinto.</t>
  </si>
  <si>
    <t xml:space="preserve">K- La altura máxima de colgado es de 7 mts. </t>
  </si>
  <si>
    <t>FORMA PARA COMIDA A EXPOSITOR</t>
  </si>
  <si>
    <t>Órdenes de alimentos y bebidas, recibidas durante montaje y evento, estarán sujetas a disponibilidad.</t>
  </si>
  <si>
    <t>REPRESENTACIONES DE EXPOSICIONES MEXICO A DE CV</t>
  </si>
  <si>
    <t>COMIDA EXPOSITOR</t>
  </si>
  <si>
    <t>SERVICIO SOLICITADO</t>
  </si>
  <si>
    <t>SERVICIO DE COMIDA EXPOSITOR</t>
  </si>
  <si>
    <t>Orden</t>
  </si>
  <si>
    <t>Comida Expositor (Sopa, Plato Fuerte, Arroz, Frijoles, Agua y Pan)</t>
  </si>
  <si>
    <t>1 persona</t>
  </si>
  <si>
    <t>Verificar la disponibilidad con Servicios Adicionales antes de realizar su Pago</t>
  </si>
  <si>
    <t>15% de Servicio</t>
  </si>
  <si>
    <t>Si el Tipo de cambio rebasa los $ 21.00 pesos, los precios quedan sujetos a cambios</t>
  </si>
  <si>
    <t>HORARIOS DE ENTREGA:</t>
  </si>
  <si>
    <t>FORMA PARA CUPONES BUFFET</t>
  </si>
  <si>
    <t>**SÓLO PREVENTA** Órdenes de alimentos y bebidas, recibidas durante montaje y evento, estarán sujetas a disponibilidad.</t>
  </si>
  <si>
    <t>Colocar el nombre del evento y número de stand</t>
  </si>
  <si>
    <t>CUPONES DE BUFFET</t>
  </si>
  <si>
    <t xml:space="preserve">Tickets Restaurante Buffet </t>
  </si>
  <si>
    <t>Importe</t>
  </si>
  <si>
    <t>16%IVA</t>
  </si>
  <si>
    <t>Precios sujetos al 16% del IVA y a cambios sin previo aviso.</t>
  </si>
  <si>
    <t>Favor de enviar esta forma y el comprobante de pago original emitido por la institiución bancaria al correo electrónico:</t>
  </si>
  <si>
    <t>FORMA PARA CUPONES DE FAST FOOD</t>
  </si>
  <si>
    <t>CUPONES DE FAST FOOD</t>
  </si>
  <si>
    <t xml:space="preserve">SERVICIO DE COMIDA RÁPIDA                                                                Se otorgan boletos de autoservicio.  </t>
  </si>
  <si>
    <r>
      <t xml:space="preserve">Fast Food: </t>
    </r>
    <r>
      <rPr>
        <i/>
        <sz val="9"/>
        <rFont val="Arial"/>
        <family val="2"/>
      </rPr>
      <t xml:space="preserve">Hamburguesa con queso  ó torta de 4 quesos ó baguette club ó baguette de carnes frias, </t>
    </r>
    <r>
      <rPr>
        <b/>
        <sz val="9"/>
        <rFont val="Arial"/>
        <family val="2"/>
      </rPr>
      <t>Incluye 1 bebida y una bolsa de papas fritas.</t>
    </r>
  </si>
  <si>
    <t>1 órden.</t>
  </si>
  <si>
    <r>
      <t xml:space="preserve">Barras de café: </t>
    </r>
    <r>
      <rPr>
        <i/>
        <sz val="9"/>
        <rFont val="Arial"/>
        <family val="2"/>
      </rPr>
      <t>Cuernito de jamón y queso ó marina de atún ó sándwich jamon de pavo ó chapata de carnes frias</t>
    </r>
    <r>
      <rPr>
        <sz val="9"/>
        <rFont val="Arial"/>
        <family val="2"/>
      </rPr>
      <t xml:space="preserve">, </t>
    </r>
    <r>
      <rPr>
        <b/>
        <sz val="9"/>
        <rFont val="Arial"/>
        <family val="2"/>
      </rPr>
      <t>Incluye 1 bebida y una bolsa de papas fritas.</t>
    </r>
  </si>
  <si>
    <t>FORMA DE ELECTRICIDAD</t>
  </si>
  <si>
    <t>Solicitudes de servicios recibidas durante montaje y evento, estarán sujetas a disponibilidad.</t>
  </si>
  <si>
    <t>ILUMINACIÓN PARA SISTEMA OCTANORM</t>
  </si>
  <si>
    <t>Cantidad</t>
  </si>
  <si>
    <t>Servicio</t>
  </si>
  <si>
    <t>Observaciones</t>
  </si>
  <si>
    <t>TOTAL</t>
  </si>
  <si>
    <t>Solo se colocan en stands de octanorm.</t>
  </si>
  <si>
    <t>SERVICIOS A 110 VOLTS</t>
  </si>
  <si>
    <t>Contacto Doble Monofásico de 1,000 W 110V 10 A.</t>
  </si>
  <si>
    <t>SERVICIOS A 220 VOLTS</t>
  </si>
  <si>
    <t>Contacto Doble Bifásico de 2,000 W 220V 8 A.</t>
  </si>
  <si>
    <t>Switch 3 x 30 A 220 V Sin Contactos</t>
  </si>
  <si>
    <t xml:space="preserve">Todas las derivaciones son responsabilidad del expositor. </t>
  </si>
  <si>
    <t>Switch 3 x 60 A 220 V Sin Contactos</t>
  </si>
  <si>
    <t>Switch 3 x 100 A 220 V Sin Contactos</t>
  </si>
  <si>
    <t>Switch 3 x 200 A 220 V Sin Contactos</t>
  </si>
  <si>
    <r>
      <t xml:space="preserve">Conexión eléctrica </t>
    </r>
    <r>
      <rPr>
        <i/>
        <sz val="9"/>
        <rFont val="Arial"/>
        <family val="2"/>
      </rPr>
      <t xml:space="preserve">(No incluye material, solo mano de obra) </t>
    </r>
  </si>
  <si>
    <t>SERVICIOS ESPECIALES</t>
  </si>
  <si>
    <t>Switch 3 x 30 A, 460 ó 480 V Sin Contactos</t>
  </si>
  <si>
    <t>Estos servicios deberán ser revisados para determinar si se proporcionan 460V o 480V, dependiendo de la ubicación de su stand.</t>
  </si>
  <si>
    <t>Switch 3 x 60 A 460 ó 480 V Sin Contactos</t>
  </si>
  <si>
    <t>Switch 3 x 100 A 460 ó 480 V Sin Contactos</t>
  </si>
  <si>
    <t>Switch 3 x 200 A 460 ó 480 V Sin Contactos</t>
  </si>
  <si>
    <t>Switch 3 x 300 A 460 ó 480 V Sin Contactos</t>
  </si>
  <si>
    <t>Switch 3 x 500 A 460 ó 480 V Sin Contactos</t>
  </si>
  <si>
    <t>SUBTOTAL</t>
  </si>
  <si>
    <t>SI REQUIERE UN SERVICIO NO INIDCADO EN LA LISTA, POR FAVOR SOLICITE LA COTIZACIÓN EN EL CORREO: adicionales-CCB@ocesa.mx</t>
  </si>
  <si>
    <t>CONDICIONES DEL SERVICIO DE ELECTRICIDAD:</t>
  </si>
  <si>
    <t>A- Precios por evento. Los precios son sujetos a cambio sin previo aviso, más 16% IVA</t>
  </si>
  <si>
    <t xml:space="preserve">E- La instalación del servicio contratado se realizará únicamente dentro del área de exhibición de su stand. </t>
  </si>
  <si>
    <t>M- El contratante de los servicios será el único responsable del buen uso y cuidado de las instalaciones solicitadas. Cualquier pérdida o daño a las mismas será cargado directamente al contratante.</t>
  </si>
  <si>
    <t>FORMA DE GAS</t>
  </si>
  <si>
    <t>TIPO DE SERVICIO</t>
  </si>
  <si>
    <t>PRECIO UNITARIO</t>
  </si>
  <si>
    <t>Renta De Cilindro Portatil Cap. 10 Kgs. (18.50 Lts.) Y Cilindro Portatil De Reserva Cap. 10 Kgs. (Incluye Fletes Y Maniobras)</t>
  </si>
  <si>
    <t>Renta De Tanque Estacionario Cap. 100 Litros - 54 Kgs. (Incluye Fletes Y Maniobras)</t>
  </si>
  <si>
    <t>Renta De Tanque Estacionario Cap. 300 Litros - 162 Kgs. (Incluye Fletes Y Maniobras)</t>
  </si>
  <si>
    <t>Renta De Tanque Estacionario Cap. 500 Litros - 270 Kgs. (Incluye Fletes Y Maniobras)</t>
  </si>
  <si>
    <t>IVA</t>
  </si>
  <si>
    <t>B- El precio incluye el material necesario para la instalación y desinstalación del servicio contratado.</t>
  </si>
  <si>
    <t>I - Cualquier modificación y/o reubicación de los servicios que ya hayan sido instalados tendrá un cargo adicional del 100% sobre el precio inicial.</t>
  </si>
  <si>
    <t>K- El contratante de los servicios será el único responsable del buen uso y cuidado de las instalaciones solicitadas. Cualquier pérdida o daño a las mismas deberá ser cubierto por el contratante.</t>
  </si>
  <si>
    <t>L- Toda cancelación de servicios debe pedirse por escrito vía email a adicionales-CCB@ocesa.mx al menos 72hrs previas al inicio del montaje.</t>
  </si>
  <si>
    <t>M.- Los servicios instalados no estarán sujetos a reembolsos.</t>
  </si>
  <si>
    <t>FORMA DE TELECOMUNICACIONES</t>
  </si>
  <si>
    <t>TELEFONÍA</t>
  </si>
  <si>
    <t>Días</t>
  </si>
  <si>
    <t>Línea Ethernet para Punto de Venta (No incluye Terminal para cobros). Precio por día.</t>
  </si>
  <si>
    <t>INTERNET SIMÉTRICO POR CABLE O WiFi</t>
  </si>
  <si>
    <t xml:space="preserve">PRECIO </t>
  </si>
  <si>
    <t>Enlace a internet simétrico, dedicado, 20Mb WiFi o Cableado, incluye todos los días de evento.</t>
  </si>
  <si>
    <t>Enlace a internet simétrico, dedicado, 30Mb WiFi o Cableado, incluye todos los días de evento.</t>
  </si>
  <si>
    <t>Enlace a internet simétrico, dedicado, 50Mb WiFi o Cableado, incluye todos los días de evento.</t>
  </si>
  <si>
    <t>Enlace a internet simétrico, dedicado, 100Mb WiFi o Cableado, incluye todos los días de evento.</t>
  </si>
  <si>
    <t>OTROS SERVICIOS DE TELECOMUNICACIONES</t>
  </si>
  <si>
    <t>Dirección IP Homologada (Pública) no incluye internet. Incluye todos los días de evento.</t>
  </si>
  <si>
    <t>Nodo de red ( Sin Acceso a Internet). Incluye todos los días de evento.</t>
  </si>
  <si>
    <t>CLAVES DE ACCESO AL WIFI PARA UN DISPOSITIVO</t>
  </si>
  <si>
    <t>Por favor recoja su clave de acceso a la red WiFi en la oficina de Servicios Adicionales. Estamos ubicados en el nivel Exposiciones, entre sala B y sala C.</t>
  </si>
  <si>
    <t>En caso de requerir un servicio mayor a 100MB, favor de solicitar su cotización por correo electrónico.</t>
  </si>
  <si>
    <r>
      <t>A.- El precio mostrado es por día a menos que se indique lo contrario. Precios más IVA y sujetos a cambio sin previo aviso. Para tener derecho al precio preferencial deberá</t>
    </r>
    <r>
      <rPr>
        <b/>
        <sz val="9"/>
        <rFont val="Arial"/>
        <family val="2"/>
      </rPr>
      <t xml:space="preserve"> pagar </t>
    </r>
    <r>
      <rPr>
        <sz val="9"/>
        <rFont val="Arial"/>
        <family val="2"/>
      </rPr>
      <t>su servicio antes de la fecha límite indicada.</t>
    </r>
  </si>
  <si>
    <t>B.- El precio incluye: consumo de llamadas locales según lo indicado en el concepto, aparato telefónico dependiendo del servicio requerido, materiales, mano de obra para instalación y desmontaje del mismo. No se incluye la terminal bancaria (POS)</t>
  </si>
  <si>
    <t>C.- En caso de contratar línea para POS, el cliente deberá verificar que su terminal cuente con puerto ETHERNET.</t>
  </si>
  <si>
    <r>
      <t xml:space="preserve">F.- Los servicios solicitados </t>
    </r>
    <r>
      <rPr>
        <b/>
        <u/>
        <sz val="9"/>
        <rFont val="Arial"/>
        <family val="2"/>
      </rPr>
      <t>durante el montaje y evento estarán sujetos a disponibilidad y factibilidad; así como a un tiempo de instalación de MÍNIMO 12 HRS.</t>
    </r>
  </si>
  <si>
    <t>G.- Una vez realizada la instalación de los servicios, toda modificación y/o reubicación causará un cargo del 40% sobre el precio total.</t>
  </si>
  <si>
    <t>I.-  En caso de solicitarcancelación después de la instalación del servicio, no procede ningún reembolso. Toda cancelación debe pedirse por escrito vía e-mail a adicionales-CCB@ocesa.mx al menos 72hrs previas al inicio del montaje.</t>
  </si>
  <si>
    <t>K.- En caso de requerir alguna conectividad específica, favor de notificar a Servicios  Adicionales para su análisis y validación.</t>
  </si>
  <si>
    <t xml:space="preserve">L. - En caso de requerir ciertos puertos abiertos. Favor de verificar con Servicios Adicionales para confirmar si es posible realizar la apertura. </t>
  </si>
  <si>
    <t>M.- Las claves wifi serán entregadas en oficina de servicios adicionales durante los días de montaje. Si usted no recoge las claves, el monto no es reembolsable.</t>
  </si>
  <si>
    <t>N.- Todos los enlaces simétricos, dedicados, entregados vía WiFi se entregan con acceso para veinte usuarios, si requiere más usuarios, por favor solicítelo en la oficina de Servicios Adicionales.</t>
  </si>
  <si>
    <t>FORMA DE LIMPIEZA DE STANDS</t>
  </si>
  <si>
    <t>1010071025</t>
  </si>
  <si>
    <t>SERVICIO DE LIMPIEZA DE STANDS</t>
  </si>
  <si>
    <t>FECHAS DE SERVICIO</t>
  </si>
  <si>
    <t>M2 totales del Stand</t>
  </si>
  <si>
    <t>Descripción</t>
  </si>
  <si>
    <t>Servicio de limpieza de stands (1 vez por día/ por metro cuadrado).</t>
  </si>
  <si>
    <t>OBSERVACIONES:</t>
  </si>
  <si>
    <t>Total a pagar</t>
  </si>
  <si>
    <t>No se proporciona limpieza de obra y/o no se quitan plásticos de protección de la alfombra. La limpieza se hará en las mañanas antes de que el evento inicie. Favor de indicar los días y la hora en que se desea el servicio de limpieza</t>
  </si>
  <si>
    <t>A.- Para tener derecho al precio preferencial, favor de ordenar y pagar su servicio antes de la fecha límite indicada.</t>
  </si>
  <si>
    <t>B.- Este servicio consta de personal especializado en limpieza, además de los productos necesarios para realizar labores propias de su función.</t>
  </si>
  <si>
    <t>C.- El personal empleado para cubrir este servicio, esta capacitado únicamente para ello y no podrá realizar labores diferentes a las especificadas.</t>
  </si>
  <si>
    <t>D.- El servicio de limpieza se realizará durante las dos horas previas a la apertura del evento al público general. Considere que es necesaria la presencia de algún representante del stand mientras se lleva a cabo. En caso de que cuando el personal pase a realizar el servicio no se encuentre algún representante del cliente, se reprogramará el servicio.</t>
  </si>
  <si>
    <t>H.- El servicio de limpieza se realizará únicamente dentro del área contratada y una sola vez antes que incie el evento.</t>
  </si>
  <si>
    <t>SOLICITUD DE COTIZACION  RIGGING</t>
  </si>
  <si>
    <t>Fecha límite para pago con descuento Antes de Fecha Límite (solo en servicios que lo indiquen):</t>
  </si>
  <si>
    <t xml:space="preserve">FECHA LÍMITE PARA PAGO CON TRANSFERENCIA: </t>
  </si>
  <si>
    <t xml:space="preserve">Representaciones de Exposiciones México, S.A. De C.V. </t>
  </si>
  <si>
    <t>Colgado de mantas o lonas con medida de hasta 9m2 (No incluye bastidor-tubo)</t>
  </si>
  <si>
    <t>PUNTOS DE ANCLAJE</t>
  </si>
  <si>
    <t>Punto de anclaje para motores.</t>
  </si>
  <si>
    <t>Punto de seguridad</t>
  </si>
  <si>
    <t xml:space="preserve">IVA </t>
  </si>
  <si>
    <t>A.- El precio es por evento. Precios más IVA y sujetos a cambio sin previo aviso. Favor de ordenar y pagar su servicio antes de la fecha límite indicada.</t>
  </si>
  <si>
    <t>Favor de enviar esta forma y los documentos solicitados al correo electrónico:</t>
  </si>
  <si>
    <t>CLABE:</t>
  </si>
  <si>
    <t>B- El precio incluye el material necesario para la instalación y desinstalación del servicio contratado además del consumo eléctrico.</t>
  </si>
  <si>
    <t>K- Una vez realizada la instalación de los servicios cualquier modificación y/o reubicación de los mismos tendrá un cargo adicional del 40% sobre el precio inicial.</t>
  </si>
  <si>
    <t>N- Toda cancelación debe pedirse por escrito vía email a adicionales-CCB@ocesa.mx 72hrs previas al inicio del montaje. En caso de solicitar cambios de servicio después de haberse instalado, no procede ninguna compensación por el monto pagado y el cliente deberá pagar el nuevo servicio al 100%.</t>
  </si>
  <si>
    <t>Ñ.- Los servicios que ya han sido instalados no estarán sujetos a reembolsos.</t>
  </si>
  <si>
    <t>O.- Para la distribución de la energía dentro de su stand, el expositor / montador deberá usar obligtoriamente cable de uso rudo minimo de 3x12AWG. No se permite el uso de cable POT.</t>
  </si>
  <si>
    <t>P.- Es obligatotrio resguardar dentro del stand los tableros de distribución  y por ningún motivo deberán quedar en los pasillos.</t>
  </si>
  <si>
    <t>Q.- Es responsabilidad del expositor la custodia y entrega de los tableros de distribución al final del evento al personal de C.C.B.</t>
  </si>
  <si>
    <t>R- La red electrica del recinto esta sujeta a variaciones de voltaje de +/ - 10%.</t>
  </si>
  <si>
    <t>J- Los servicios solicitados durante el montaje y evento estarán sujetos a disponibilidad y tiempo de respuesta de 12 HRS.</t>
  </si>
  <si>
    <t>A- El contratante deberá proveer cable acerado de 1/8 pulgada y nudos opresores de acero (perros de sujecion) de la misma medida para todo trabajo de colgado de estsructuras.</t>
  </si>
  <si>
    <t>B- El servicio de colgado de mantas o lonas incluye hilos o rafia para su colgado y mano de obra para montaje y desmontaje de los mismos. Todas las mantas deberán contar con bastidor en la parte superior. No incluye producción o impresión de la lona o manta.</t>
  </si>
  <si>
    <t>F-Los servicios solicitados durante el montaje y evento estarán sujetos a disponibilidad del servicio y tiempo de respuesta de 12 horas a partir de su pago.</t>
  </si>
  <si>
    <t>I- Todos los servicios son finales, por lo que en caso de solicitar una reubicación, deberá cubrir el 100% del precio del servicio puesto que será considerada una nueva maniobra.</t>
  </si>
  <si>
    <t>J- Toda cancelación de servicio debe solicitarse por escrito al correo adicionales-CCB@ocesa.mx al menos 72hrs antes del ingreso a su montaje. Los servicios instalados no estarán sujetos a reembolsos.</t>
  </si>
  <si>
    <t>L- No se hace colgado de equipo eléctrico como lámparas, luces, contactos, estructuras de Octanorm y elementos mayores a 100kg de peso.</t>
  </si>
  <si>
    <t>M- Es obligación del expositor o montador acordonar el área en donde se harán las maniobras de montaje y desmontaje</t>
  </si>
  <si>
    <t>O- El colganteo en salones de convenciones queda sujeto a la revisión y autorización de la Gerencia de Operaciones.</t>
  </si>
  <si>
    <t>Q.- El precio es por evento de hasta 5 días. Precios más IVA y sujetos a cambio sin previo aviso. Para tener derecho al precio preferencial, favor de ordenar y pagar su servicio antes de la fecha límite indicada.</t>
  </si>
  <si>
    <t>A- El precio es por evento de hasta 5 días. Los precios son sujetos a cambio sin previo aviso. Para tener derecho al precio preferencial, favor de ordenar y pagar su servicio antes de la fecha límite indicada.</t>
  </si>
  <si>
    <t>E.- Los servicios solicitados durante el montaje y evento estarán sujetos a disponibilidad y tiempo de respuesta mínimo de 12 horas.</t>
  </si>
  <si>
    <t>H- El contratante de los servicios será el único responsable del buen uso y cuidado de los accesorios y equipo entregado para prestar el servicio. Cualquier pérdida o daño a las mismas será cargado directamente al contratante.</t>
  </si>
  <si>
    <t>I. Toda cancelación debe pedirse por escrito vía e-mail a adicionales-CCB@ocesa.mx mínimo 72hrs antes del inicio del montaje del evento.</t>
  </si>
  <si>
    <t>L.- Los servicios que ya hayan sido instalados no estarán sujetos a reembolsos o cancelaciones.</t>
  </si>
  <si>
    <t>Q- La presion entregada en las tomas de aire es de 116 psi ( 8 kg/cm2 ) y puede tener variación de hasta un +/- 10%</t>
  </si>
  <si>
    <t>R- La presion entregada en las tomas de agua es de 57 psi ( 4 kg/cm2 ) y puede tener variación de hasta un +/- 10%</t>
  </si>
  <si>
    <t>E.- El servicio de limpieza especializada no comprende limpieza de vidrios, estructuras y/o paneles de más de 2.5 mts. de altura ni limpieza en áreas que requieran maniobras especiales. No se realiza limpieza o retiro de residuos de obra, plasticos en alfombra o manchas de pintura.</t>
  </si>
  <si>
    <t>G.- Los servicios solicitados durante el montaje y evento estarán sujetos a disponibilidad y tiempo de respuesta de 12 horas.</t>
  </si>
  <si>
    <t>J.- Los servicios que ya hayan sido realizados no son sujetos a reembolsos.</t>
  </si>
  <si>
    <t>K- El servicio de limpieza no contempla el lavado de alfombra.</t>
  </si>
  <si>
    <t xml:space="preserve">L- El personal de limpieza no se está autorizado para mover o rehubicar ningún tipo de producto que se esté exponiendo para poder realizar la limpieza. Si fuera necesario, el contratante se encargará de realizar los reacomodos y movimientos de sus productos. </t>
  </si>
  <si>
    <t>B.- El servicio de rigging es porporcionado exclusivamente por la empresa LOGRA.</t>
  </si>
  <si>
    <t>D- Es necesario haber realizado el pago total del servicio para que sea llevado a cabo.</t>
  </si>
  <si>
    <r>
      <t>F-Los servicios solicitados durante el montaje y evento estarán sujetos a disponibilidad del servicio y tiempo de respuesta de al menos 12 horas a partir de su pago</t>
    </r>
    <r>
      <rPr>
        <u/>
        <sz val="9"/>
        <rFont val="Arial"/>
        <family val="2"/>
      </rPr>
      <t>.</t>
    </r>
  </si>
  <si>
    <t xml:space="preserve">D.- El servicio incluye la renta del equipo y llamadas locales, celular, larga distnacia nacional e internacional a un pool de 30 países sin costo. </t>
  </si>
  <si>
    <t>O.- Una vez entregado el servicio, el solicitante es responsable del cuidado y resguardo de los servicios cableados, por lo que en caso de que resulten con daños durante el montaje, evento o desmontaje, el solicitante deberá pagar el monto del daño antes de que el servicio sea restituido.</t>
  </si>
  <si>
    <t>H- Los servicios solicitados durante el montaje y evento estarán sujetos a disponibilidad y tiempo de respuesta MÍNIMO de 12 HRS.</t>
  </si>
  <si>
    <t>Barril de Cerveza Artesanal de 30 litros, incluye llaves para servir, módulo de enfriamiento y personal para servir durante 5 horas.</t>
  </si>
  <si>
    <t>ADICIONALES2025</t>
  </si>
  <si>
    <t>No se permite el ingreso de alimentos y bebidas ajenos a Centro Banamex durante montaje, evento y desmontaje, ya sea para consumo propio o como cortesías a visitantes.</t>
  </si>
  <si>
    <t>C- Centro Banamex se reserva el derecho de negar el servicio en caso de que el elemento a colgar represente un riesgo ya sea para las instalaciones o sus visitantes. En dado caso, Centro Banamex hará el reembolso correspondiente.</t>
  </si>
  <si>
    <t>D- Es necesario haber realizado el pago total al Centro Banamex para la instalación del servicio.</t>
  </si>
  <si>
    <t xml:space="preserve">E- Centro Banamex no se hace responsable por lonas y/o estructuras que no se recojan después del desmontaje. </t>
  </si>
  <si>
    <t>P- Centro Banamex no se hace responsbale en la demora o entrega del servicio por factores imputables al contratante.</t>
  </si>
  <si>
    <t>N- Toda estructura que rebase los 75 kgs o dimensiones de 4 x 4 mts de largo y ancho y mayores a 1.5 mts de alto deberan contratar el servicio de rigging.</t>
  </si>
  <si>
    <t>Paquete de 12 Refrescos (Coca Cola, Coca Light, Manzana, Sprite, Sprite Zero, Freska, Agua mineral, a elegir por el cliente. Puede mezclar sabores).</t>
  </si>
  <si>
    <t>Paquete de 12 botellas de agua purificada marca CIEL.</t>
  </si>
  <si>
    <r>
      <t xml:space="preserve">Preventa de buffet corto con 1 bebida incluída </t>
    </r>
    <r>
      <rPr>
        <b/>
        <sz val="9"/>
        <color rgb="FFFF0000"/>
        <rFont val="Arial"/>
        <family val="2"/>
      </rPr>
      <t>(Para usar solo en buffet corto dentro de salas o en áreas comunes).</t>
    </r>
  </si>
  <si>
    <r>
      <t xml:space="preserve">Preventa de buffet en Restaurante Galerí, con 1 bebida incluída. </t>
    </r>
    <r>
      <rPr>
        <b/>
        <sz val="9"/>
        <color rgb="FFFF0000"/>
        <rFont val="Arial"/>
        <family val="2"/>
      </rPr>
      <t>(Para usar solo en el buffet el restaurante Galerí).</t>
    </r>
  </si>
  <si>
    <t>Lámpara tipo Slim Line, tecnología LED</t>
  </si>
  <si>
    <t>Contacto Doble Monofásico de 1,000 W 110V 20 A.</t>
  </si>
  <si>
    <t>Switch 3 x 300 A 220 V Sin Contactos</t>
  </si>
  <si>
    <t>Switch 3 x 400 A 220 V Sin Contactos</t>
  </si>
  <si>
    <t>Switch 3 x 500 A 220 V Sin Contactos</t>
  </si>
  <si>
    <t>Switch 3 x 400 A 460 ó 480 V Sin Contactos</t>
  </si>
  <si>
    <t>Hielo por Kilo (Se entrega en bolsas de 1kg)</t>
  </si>
  <si>
    <t>Colgado de elemento de hasta 10 Kgs de peso, máximo 4 x 4 metros o hasta 4 metros de diámetro</t>
  </si>
  <si>
    <t>Colgado de elemento de hasta 20 Kgs de peso, máximo 4 x 4 metros o hasta 4 metros de diámetro</t>
  </si>
  <si>
    <t>Colgado de elemento de hasta 30 Kgs de peso, máximo 4 x 4 metros o hasta 4 metros de diámetro</t>
  </si>
  <si>
    <t>Colgado de elemento de hasta 40 Kgs de peso, máximo 4 x 4 metros o hasta 4 metros de diámetro</t>
  </si>
  <si>
    <t>Colgado de elemento de hasta 50 Kgs de peso, máximo 4 x 4 metros o hasta 4 metros de diámetro</t>
  </si>
  <si>
    <t>Colgado de elemento de hasta 60 Kgs de peso, máximo 4 x 4 metros o hasta 4 metros de diámetro</t>
  </si>
  <si>
    <t>Colgado de elemento de hasta 70 Kgs de peso, máximo 4 x 4 metros o hasta 4 metros de diámetro</t>
  </si>
  <si>
    <t>Colgado de elemento de hasta 75 Kgs de peso, máximo 4 x 4 metros o hasta 4 metros de diámetro</t>
  </si>
  <si>
    <t>"Representaciones de Exposiciones México, S.A. de C.V., con domicilio en Avenida Conscripto número 311, Colonia Lomas de Sotelo, Código Postal 11200, Delegación Miguel Hidalgo en la Ciudad de México, utilizará sus datos personales aquí recabados para proveer los servicios requeridos por Usted y dar cumplimiento a obligaciones contraídas con nuestros clientes. Para mayor información acerca del tratamiento y de los derechos que puede hacer valer, Usted puede acceder al Aviso de Privacidad completo a través de la página https://centrobanamex.mx/aviso-de-privacidad/"</t>
  </si>
  <si>
    <t>"Representaciones de Exposiciones México, S.A. de C.V., con domicilio en Avenida Conscripto número 311, Colonia Lomas de Sotelo, Código Postal 11200, Delegación Miguel Hidalgo en la Ciudad de México, utilizará sus datos personales aquí recabados para proveer los servicios requeridos por Usted y dar cumplimiento a obligaciones contraídas con nuestros clientes. Para mayor información acerca del tratamiento y de los derechos que puede hacer valer, Usted puede acceder al Aviso de Privacidad completo a través de la página https://centrobanamex.mx/aviso-de-privacidad/".</t>
  </si>
  <si>
    <t>"Representaciones de Exposiciones México, S.A. de C.V., con domicilio en Avenida Conscripto número 311, Colonia Lomas de Sotelo, Código Postal 11200, Delegación Miguel Hidalgo en la Ciudad de México, utilizará sus datos personales aquí recabados para proveer los servicios requeridos por Usted y dar cumplimiento a obligaciones contraídas con nuestros clientes. Para mayor información acerca del tratamiento y de los derechos que puede hacer valer, Usted puede acceder al Aviso de Privacidad completo a través de la página http://www.centroBanamex.com/es/aviso-de-privacidad".</t>
  </si>
  <si>
    <t>DEBERÁ RECOGER LOS CUPONES SOLICITADOS EN LA OFICINA DE SERVICIOS ADICIONALES DE CENTRO Banamex, UBICADA EN EL NIVEL DE EXPOSICIONES, ENTRE SALA B Y SALA C</t>
  </si>
  <si>
    <t>Clave de acceso de 20Mbps, para UN (1) dispositivo para la Red WI FI dentro de Centro Banamex. La clave no puede compartirse en varios dispositivos. Precio por día.</t>
  </si>
  <si>
    <t>E.- Es necesario haber realizado el pago total a Centro Banamex para la instalación del servicio.</t>
  </si>
  <si>
    <t>H.- Todos los aparatos y/o materiales utilizados para brindar estos servicios son propiedad de Centro Banamex. El precio del servicio los incluye en calidad de préstamo durante la realización del evento.</t>
  </si>
  <si>
    <t xml:space="preserve">J.- Centro Banamex no brinda el servicio de renta o préstamo de equipos, por lo que el contratante deberá traer sus propios equipos y asegurarse que cuenten con tarjeta de red alámbrico para conector ethernet RJ45 y conectividad inalámbrica en la frecuencia de 5Ghz. </t>
  </si>
  <si>
    <t>IMPORTANTE: La red de Centro Banamex está optimizada para dispositivos que utilicen la frecuencia de 5Ghz, mientras que los dispositivos que utilizan la frecuencia de 2.4Ghz. (fabricados con componentes anteriores a 2020) podrían presentar errores de conexión, conexión limitada o bien conexión con baja velocidad de carga y descarga sin responsabilidad para Centro Banamex.</t>
  </si>
  <si>
    <t>C- El expositor es responsable de colocar filtros de aire para el control de humedad. Centro Banamex no se hace responsable por daños a equipos ocasionados por falta de los mismos.</t>
  </si>
  <si>
    <t>G- Todos los aparatos y/o materiales usados para la realización de estos servicios son propiedad de Centro Banamex.</t>
  </si>
  <si>
    <t>M- Centro Banamex proveerá el servicio de aire a través de manguera flexible de 1/2  de pulgada para servicios de 40 PCM, con llave de paso esferica de 1/2  pulgada y conector hembra.</t>
  </si>
  <si>
    <t>N- Cento Banamex proveerá el servicio de aire a través de manguera flexible de 3/4 de pulgada para servicios de 80 PCM, con llave de paso esferica de 3/4 de pulgada y conector hembra.</t>
  </si>
  <si>
    <t>O- Centro Banamex proveerá el servicio de agua a través de manguera flexible de 1/2 pulgada con llave de paso esferica de 1/2 pulgada y conector hembra.</t>
  </si>
  <si>
    <t>P- Centro Banamex proveerá del servicio de drenaje a traves de manguera flexible de 2 pulg sin ningun tipo de valvula o conector.</t>
  </si>
  <si>
    <t>C- El servicio eléctrico es institucional y será proporcionado exclusivamente por personal de Centro Banamex. Todos los servicios salen de piso únicamente.</t>
  </si>
  <si>
    <t>D- La instalación solicitada se realizara de acuerdo a la localización de los registros y a la trayectoria que el personal de Centro Banamex considere más conveniente para la ubicación de cada stand.</t>
  </si>
  <si>
    <t>F- El expositor será responsable de instalar un regulador de voltaje para los equipos que así lo requieran. Centro Banamex no se hace responsable por daños ocasionados por variación de voltaje.</t>
  </si>
  <si>
    <t>G- Centro Banamex no se hace responsable por cortes de energía por parte de la Comisión Federal de Electricidad.</t>
  </si>
  <si>
    <t>H- El expositor podrá traer el equipo que considere para su exhibición, siempre y cuando dicha instalación no exceda la capacidad de salida de energía eléctrica contratada para su stand. Centro Banamex no se hace responsable por daños debido a instalaciones defectuosas realizadas por el expositor, el montador o cualquiera de sus empleados.</t>
  </si>
  <si>
    <t>I- Es necesario haber realizado el pago total a Centro Banamex para la instalación del servicio.</t>
  </si>
  <si>
    <t>L- Todo equipo y/o materiales usados para la realización de estos servicios son propiedad de Centro Banamex. El equipo y material se dejan en los stands en calidad de préstamo, y solo podrán ser retirados por personal del Centro Banamex.</t>
  </si>
  <si>
    <t>C- El servicio de gas LP es institucional y será proporcionado exclusivamente por personal de Centro Banamex. Todos los servicios salen de piso exclusivamente.</t>
  </si>
  <si>
    <t>F- Centro Banamex no se hace responsable por daños ocasionados a los equipos por mala elección de los servicios o causas imputables al expositor.</t>
  </si>
  <si>
    <t>G- Es necesario haber realizado el pago total a Centro Banamex para la instalación del servicio.</t>
  </si>
  <si>
    <t>J- Todo equipo y/o materiales usados para la instalación de estos servicios es propiedad de Centro Banamex, y solo podrán ser retirados por su personal.</t>
  </si>
  <si>
    <t>F.- Es necesario haber realizado el pago total al Centro Banamex para la realización del servicio.</t>
  </si>
  <si>
    <t>I.- Todos los aparatos y/o materiales utilizados para el uso de estos servicios son propiedad de Centro Banamex.</t>
  </si>
  <si>
    <t>TODOS LOS SERVICIOS DE RIGGING DEBEN SER AUTORIZADOS POR EL ORGANIZADOR DEL EVENTO Y CENTRO Banamex.
PARA OBTENER UNA COTIZACIÓN DEL SERVICIO, POR FAVOR ENVÍE ESTA FORMA ACOMPAÑADA DE LO SIGUIENTE:
1) RENDER O FOTOGRAFÍAS DE LA ESTRUCTURA (VISTA AEREA, LATERAL).
2) MEDIDAS DE LA ESTRUCTURA.
3) PESO TOTAL DE LA ESTRUCTURA.
4) DESCRIPCIÓN DE LOS MATERIALES QUE LA CONFORMAN.</t>
  </si>
  <si>
    <t>C- Centro Banamex se reserva el derecho de negar el servicio en caso de que el elemento a colgar  represente un riesgo ya sea para las instalaciones o sus visitantes.</t>
  </si>
  <si>
    <t xml:space="preserve">E- Centro Banamex no se hace responsable por cualquier material que no se recoja después del desmontaje. </t>
  </si>
  <si>
    <t>L- Centro Banamex no se hace responsbale en la demora o entrega del servicio por factores imputables al contratante.</t>
  </si>
  <si>
    <t>TODO COLGANTE DEBE SER AUTORIZADO POR CENTRO BANAMEX, FAVOR DE ENVIAR RENDER CON MEDIDAS, PESO TOTAL Y ENUMERANDO LOS MATERIALES DEL CUAL ESTÁ HECHO.</t>
  </si>
  <si>
    <t>POR FAVOR INDIQUE LA CANTIDAD DE COMIDAS Y HORARIO EN EL QUE REQUIERE SEAN ENTREGADAS CADA DÍA</t>
  </si>
  <si>
    <t>IBTM 2026</t>
  </si>
  <si>
    <t>Agosto 19 - 20, 2026</t>
  </si>
  <si>
    <t>N/A</t>
  </si>
  <si>
    <t>ESTE SERVICIO APLICA PARA ESTRUCTURAS CON MÁS DE 75 KILOS DE PESO O MÁS DE 4 X 4 METROS O MÁS DE 4 METROS DE DIÁMETRO O BIEN QUE INCLUYAN SERVICIOS ELÉCTRICOS.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</si>
</sst>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quot;$&quot;* #,##0.00_-;_-&quot;$&quot;* &quot;-&quot;??_-;_-@_-"/>
    <numFmt numFmtId="43" formatCode="_-* #,##0.00_-;\-* #,##0.00_-;_-* &quot;-&quot;??_-;_-@_-"/>
    <numFmt numFmtId="164" formatCode="&quot;$&quot;#,##0.00"/>
    <numFmt numFmtId="165" formatCode="_-&quot;$&quot;* #,##0_-;\-&quot;$&quot;* #,##0_-;_-&quot;$&quot;* &quot;-&quot;??_-;_-@_-"/>
    <numFmt numFmtId="166" formatCode="_(&quot;$&quot;* #,##0_);_(&quot;$&quot;* \(#,##0\);_(&quot;$&quot;* &quot;-&quot;??_);_(@_)"/>
    <numFmt numFmtId="167" formatCode="_(&quot;$&quot;* #,##0.00_);_(&quot;$&quot;* \(#,##0.00\);_(&quot;$&quot;* &quot;-&quot;??_);_(@_)"/>
    <numFmt numFmtId="168" formatCode="&quot;$&quot;#,##0"/>
    <numFmt numFmtId="169" formatCode="_-[$$-409]* #,##0_ ;_-[$$-409]* \-#,##0\ ;_-[$$-409]* &quot;-&quot;??_ ;_-@_ "/>
    <numFmt numFmtId="170" formatCode="_-\$* #,##0_-;&quot;-$&quot;* #,##0_-;_-\$* \-??_-;_-@_-"/>
    <numFmt numFmtId="171" formatCode="[$-F800]dddd\,\ mmmm\ dd\,\ yyyy"/>
  </numFmts>
  <fonts count="80">
    <font>
      <sz val="10"/>
      <name val="Arial"/>
    </font>
    <font>
      <sz val="11"/>
      <color theme="1"/>
      <name val="Calibri"/>
      <family val="2"/>
      <scheme val="minor"/>
    </font>
    <font>
      <sz val="11"/>
      <color theme="1"/>
      <name val="Calibri"/>
      <family val="2"/>
      <scheme val="minor"/>
    </font>
    <font>
      <sz val="9"/>
      <name val="Arial"/>
      <family val="2"/>
    </font>
    <font>
      <b/>
      <sz val="16"/>
      <name val="Arial"/>
      <family val="2"/>
    </font>
    <font>
      <b/>
      <sz val="14"/>
      <name val="Arial"/>
      <family val="2"/>
    </font>
    <font>
      <b/>
      <sz val="11"/>
      <color theme="0"/>
      <name val="Arial"/>
      <family val="2"/>
    </font>
    <font>
      <b/>
      <sz val="9"/>
      <name val="Arial"/>
      <family val="2"/>
    </font>
    <font>
      <b/>
      <u/>
      <sz val="9"/>
      <name val="Arial"/>
      <family val="2"/>
    </font>
    <font>
      <b/>
      <sz val="9"/>
      <color theme="0"/>
      <name val="Arial"/>
      <family val="2"/>
    </font>
    <font>
      <b/>
      <sz val="10"/>
      <color theme="0"/>
      <name val="Arial"/>
      <family val="2"/>
    </font>
    <font>
      <b/>
      <sz val="10"/>
      <name val="Arial"/>
      <family val="2"/>
    </font>
    <font>
      <sz val="10"/>
      <name val="Arial"/>
      <family val="2"/>
    </font>
    <font>
      <i/>
      <sz val="9"/>
      <color theme="0"/>
      <name val="Arial"/>
      <family val="2"/>
    </font>
    <font>
      <b/>
      <sz val="11"/>
      <name val="Arial"/>
      <family val="2"/>
    </font>
    <font>
      <sz val="8"/>
      <name val="Arial"/>
      <family val="2"/>
    </font>
    <font>
      <u/>
      <sz val="9"/>
      <name val="Arial"/>
      <family val="2"/>
    </font>
    <font>
      <sz val="9"/>
      <color indexed="9"/>
      <name val="Arial"/>
      <family val="2"/>
    </font>
    <font>
      <b/>
      <sz val="9"/>
      <color theme="1"/>
      <name val="Arial"/>
      <family val="2"/>
    </font>
    <font>
      <i/>
      <sz val="9"/>
      <name val="Arial"/>
      <family val="2"/>
    </font>
    <font>
      <b/>
      <sz val="12"/>
      <color theme="0"/>
      <name val="Arial"/>
      <family val="2"/>
    </font>
    <font>
      <b/>
      <sz val="16"/>
      <color rgb="FF002060"/>
      <name val="Arial"/>
      <family val="2"/>
    </font>
    <font>
      <sz val="11"/>
      <name val="Arial"/>
      <family val="2"/>
    </font>
    <font>
      <b/>
      <sz val="10.5"/>
      <color theme="0"/>
      <name val="Arial"/>
      <family val="2"/>
    </font>
    <font>
      <sz val="14"/>
      <name val="Arial"/>
      <family val="2"/>
    </font>
    <font>
      <u/>
      <sz val="10"/>
      <color theme="10"/>
      <name val="Arial"/>
      <family val="2"/>
    </font>
    <font>
      <b/>
      <sz val="14"/>
      <color rgb="FF002060"/>
      <name val="Arial"/>
      <family val="2"/>
    </font>
    <font>
      <b/>
      <sz val="8"/>
      <color theme="0"/>
      <name val="Arial"/>
      <family val="2"/>
    </font>
    <font>
      <b/>
      <sz val="12"/>
      <color indexed="10"/>
      <name val="Arial"/>
      <family val="2"/>
    </font>
    <font>
      <b/>
      <i/>
      <sz val="12"/>
      <name val="Arial"/>
      <family val="2"/>
    </font>
    <font>
      <b/>
      <sz val="10"/>
      <color rgb="FFFF0000"/>
      <name val="Arial"/>
      <family val="2"/>
    </font>
    <font>
      <sz val="10"/>
      <color theme="1"/>
      <name val="Arial"/>
      <family val="2"/>
    </font>
    <font>
      <b/>
      <sz val="12"/>
      <name val="Arial"/>
      <family val="2"/>
    </font>
    <font>
      <sz val="9"/>
      <name val="Lucida Calligraphy"/>
      <family val="4"/>
    </font>
    <font>
      <i/>
      <sz val="9"/>
      <color theme="1"/>
      <name val="Book Antiqua"/>
      <family val="1"/>
    </font>
    <font>
      <i/>
      <sz val="9"/>
      <name val="Book Antiqua"/>
      <family val="1"/>
    </font>
    <font>
      <b/>
      <sz val="16"/>
      <color theme="1"/>
      <name val="Arial"/>
      <family val="2"/>
    </font>
    <font>
      <b/>
      <sz val="12"/>
      <name val="Calibri"/>
      <family val="2"/>
    </font>
    <font>
      <sz val="10"/>
      <color theme="0"/>
      <name val="Arial"/>
      <family val="2"/>
    </font>
    <font>
      <b/>
      <sz val="10"/>
      <color theme="0"/>
      <name val="Calibri"/>
      <family val="2"/>
      <scheme val="minor"/>
    </font>
    <font>
      <sz val="10"/>
      <name val="Calibri"/>
      <family val="2"/>
      <scheme val="minor"/>
    </font>
    <font>
      <sz val="10"/>
      <color theme="1"/>
      <name val="Calibri"/>
      <family val="2"/>
      <scheme val="minor"/>
    </font>
    <font>
      <b/>
      <sz val="10"/>
      <name val="Calibri"/>
      <family val="2"/>
      <scheme val="minor"/>
    </font>
    <font>
      <sz val="10"/>
      <color theme="0"/>
      <name val="Calibri"/>
      <family val="2"/>
      <scheme val="minor"/>
    </font>
    <font>
      <b/>
      <sz val="14"/>
      <color theme="0"/>
      <name val="Arial"/>
      <family val="2"/>
    </font>
    <font>
      <b/>
      <sz val="14"/>
      <color theme="0"/>
      <name val="arialS"/>
    </font>
    <font>
      <b/>
      <sz val="10"/>
      <name val="Calibri"/>
      <family val="2"/>
    </font>
    <font>
      <b/>
      <sz val="10"/>
      <color rgb="FFFF0000"/>
      <name val="Tahoma"/>
      <family val="2"/>
    </font>
    <font>
      <sz val="14"/>
      <color theme="0"/>
      <name val="Arial"/>
      <family val="2"/>
    </font>
    <font>
      <sz val="12"/>
      <color theme="1" tint="0.249977111117893"/>
      <name val="Arial"/>
      <family val="2"/>
    </font>
    <font>
      <b/>
      <sz val="16"/>
      <color theme="4" tint="-0.499984740745262"/>
      <name val="Arial"/>
      <family val="2"/>
    </font>
    <font>
      <b/>
      <sz val="19"/>
      <name val="Arial"/>
      <family val="2"/>
    </font>
    <font>
      <sz val="9"/>
      <color rgb="FFFF0000"/>
      <name val="Arial"/>
      <family val="2"/>
    </font>
    <font>
      <b/>
      <sz val="16"/>
      <color rgb="FFFF0000"/>
      <name val="Arial"/>
      <family val="2"/>
    </font>
    <font>
      <sz val="9"/>
      <color theme="1"/>
      <name val="Arial"/>
      <family val="2"/>
    </font>
    <font>
      <b/>
      <i/>
      <sz val="10"/>
      <color theme="0"/>
      <name val="Arial"/>
      <family val="2"/>
    </font>
    <font>
      <u/>
      <sz val="11"/>
      <name val="Arial"/>
      <family val="2"/>
    </font>
    <font>
      <sz val="10"/>
      <name val="Calibri"/>
      <family val="2"/>
    </font>
    <font>
      <b/>
      <i/>
      <sz val="9"/>
      <name val="Arial"/>
      <family val="2"/>
    </font>
    <font>
      <b/>
      <i/>
      <sz val="11"/>
      <color rgb="FFFF0000"/>
      <name val="Arial"/>
      <family val="2"/>
    </font>
    <font>
      <b/>
      <i/>
      <sz val="8"/>
      <color theme="1"/>
      <name val="Arial"/>
      <family val="2"/>
    </font>
    <font>
      <b/>
      <sz val="13"/>
      <name val="Arial"/>
      <family val="2"/>
    </font>
    <font>
      <b/>
      <sz val="9"/>
      <color rgb="FFFF0000"/>
      <name val="Arial"/>
      <family val="2"/>
    </font>
    <font>
      <b/>
      <sz val="11"/>
      <name val="Calibri"/>
      <family val="2"/>
    </font>
    <font>
      <sz val="13"/>
      <name val="Arial"/>
      <family val="2"/>
    </font>
    <font>
      <b/>
      <i/>
      <sz val="9"/>
      <color theme="0"/>
      <name val="Arial"/>
      <family val="2"/>
    </font>
    <font>
      <b/>
      <sz val="18"/>
      <name val="Arial"/>
      <family val="2"/>
    </font>
    <font>
      <b/>
      <sz val="8"/>
      <name val="Arial"/>
      <family val="2"/>
    </font>
    <font>
      <b/>
      <sz val="11"/>
      <color rgb="FFFF0000"/>
      <name val="Arial"/>
      <family val="2"/>
    </font>
    <font>
      <i/>
      <sz val="10"/>
      <color theme="0"/>
      <name val="Arial"/>
      <family val="2"/>
    </font>
    <font>
      <sz val="8"/>
      <name val="Verdana"/>
      <family val="2"/>
    </font>
    <font>
      <sz val="8"/>
      <color rgb="FF6A6567"/>
      <name val="Arial"/>
      <family val="2"/>
    </font>
    <font>
      <b/>
      <sz val="15"/>
      <name val="Arial"/>
      <family val="2"/>
    </font>
    <font>
      <sz val="12"/>
      <color theme="0"/>
      <name val="Arial"/>
      <family val="2"/>
    </font>
    <font>
      <b/>
      <sz val="10"/>
      <color indexed="10"/>
      <name val="Arial"/>
      <family val="2"/>
    </font>
    <font>
      <b/>
      <sz val="9"/>
      <color indexed="9"/>
      <name val="Arial"/>
      <family val="2"/>
    </font>
    <font>
      <b/>
      <sz val="12"/>
      <color rgb="FFFF0000"/>
      <name val="Arial"/>
      <family val="2"/>
    </font>
    <font>
      <sz val="9"/>
      <color indexed="81"/>
      <name val="Tahoma"/>
      <family val="2"/>
    </font>
    <font>
      <sz val="10"/>
      <color rgb="FFFFFF00"/>
      <name val="Arial"/>
      <family val="2"/>
    </font>
    <font>
      <b/>
      <sz val="10"/>
      <color rgb="FFFFFF00"/>
      <name val="Arial"/>
      <family val="2"/>
    </font>
  </fonts>
  <fills count="10">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
      <patternFill patternType="solid">
        <fgColor theme="1"/>
        <bgColor indexed="64"/>
      </patternFill>
    </fill>
    <fill>
      <patternFill patternType="solid">
        <fgColor theme="1" tint="0.249977111117893"/>
        <bgColor indexed="64"/>
      </patternFill>
    </fill>
    <fill>
      <patternFill patternType="solid">
        <fgColor theme="0"/>
        <bgColor indexed="58"/>
      </patternFill>
    </fill>
    <fill>
      <patternFill patternType="solid">
        <fgColor rgb="FFFFFFFF"/>
        <bgColor indexed="64"/>
      </patternFill>
    </fill>
  </fills>
  <borders count="76">
    <border>
      <left/>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thin">
        <color indexed="64"/>
      </top>
      <bottom/>
      <diagonal/>
    </border>
    <border>
      <left style="medium">
        <color indexed="64"/>
      </left>
      <right/>
      <top style="thin">
        <color indexed="64"/>
      </top>
      <bottom/>
      <diagonal/>
    </border>
    <border>
      <left/>
      <right/>
      <top/>
      <bottom style="thin">
        <color indexed="64"/>
      </bottom>
      <diagonal/>
    </border>
    <border>
      <left style="medium">
        <color indexed="64"/>
      </left>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top/>
      <bottom/>
      <diagonal/>
    </border>
    <border>
      <left/>
      <right/>
      <top style="hair">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thin">
        <color indexed="64"/>
      </top>
      <bottom style="hair">
        <color indexed="64"/>
      </bottom>
      <diagonal/>
    </border>
    <border>
      <left style="medium">
        <color indexed="64"/>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right style="hair">
        <color indexed="64"/>
      </right>
      <top/>
      <bottom style="hair">
        <color indexed="64"/>
      </bottom>
      <diagonal/>
    </border>
    <border>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hair">
        <color indexed="64"/>
      </top>
      <bottom style="hair">
        <color indexed="64"/>
      </bottom>
      <diagonal/>
    </border>
    <border>
      <left style="medium">
        <color indexed="64"/>
      </left>
      <right/>
      <top/>
      <bottom style="hair">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right/>
      <top style="hair">
        <color indexed="64"/>
      </top>
      <bottom/>
      <diagonal/>
    </border>
    <border>
      <left style="thin">
        <color indexed="64"/>
      </left>
      <right/>
      <top style="medium">
        <color indexed="64"/>
      </top>
      <bottom style="medium">
        <color indexed="64"/>
      </bottom>
      <diagonal/>
    </border>
  </borders>
  <cellStyleXfs count="4">
    <xf numFmtId="0" fontId="0" fillId="0" borderId="0"/>
    <xf numFmtId="44" fontId="12" fillId="0" borderId="0" applyFont="0" applyFill="0" applyBorder="0" applyAlignment="0" applyProtection="0"/>
    <xf numFmtId="0" fontId="12" fillId="0" borderId="0"/>
    <xf numFmtId="0" fontId="25" fillId="0" borderId="0" applyNumberFormat="0" applyFill="0" applyBorder="0" applyAlignment="0" applyProtection="0"/>
  </cellStyleXfs>
  <cellXfs count="1073">
    <xf numFmtId="0" fontId="0" fillId="0" borderId="0" xfId="0"/>
    <xf numFmtId="0" fontId="3" fillId="0" borderId="7" xfId="2" applyFont="1" applyBorder="1" applyProtection="1">
      <protection hidden="1"/>
    </xf>
    <xf numFmtId="0" fontId="3" fillId="0" borderId="0" xfId="2" applyFont="1" applyProtection="1">
      <protection hidden="1"/>
    </xf>
    <xf numFmtId="0" fontId="12" fillId="0" borderId="0" xfId="2" applyProtection="1">
      <protection hidden="1"/>
    </xf>
    <xf numFmtId="0" fontId="11" fillId="0" borderId="0" xfId="2" applyFont="1" applyAlignment="1" applyProtection="1">
      <alignment horizontal="center" vertical="center" wrapText="1"/>
      <protection hidden="1"/>
    </xf>
    <xf numFmtId="0" fontId="21" fillId="0" borderId="0" xfId="2" applyFont="1" applyAlignment="1" applyProtection="1">
      <alignment vertical="center" wrapText="1"/>
      <protection hidden="1"/>
    </xf>
    <xf numFmtId="0" fontId="3" fillId="2" borderId="0" xfId="0" applyFont="1" applyFill="1" applyAlignment="1" applyProtection="1">
      <alignment vertical="center" wrapText="1"/>
      <protection hidden="1"/>
    </xf>
    <xf numFmtId="0" fontId="0" fillId="2" borderId="0" xfId="0" applyFill="1" applyProtection="1">
      <protection hidden="1"/>
    </xf>
    <xf numFmtId="0" fontId="0" fillId="0" borderId="0" xfId="0" applyProtection="1">
      <protection hidden="1"/>
    </xf>
    <xf numFmtId="0" fontId="3" fillId="0" borderId="0" xfId="0" applyFont="1" applyProtection="1">
      <protection hidden="1"/>
    </xf>
    <xf numFmtId="0" fontId="3" fillId="0" borderId="0" xfId="0" applyFont="1" applyAlignment="1" applyProtection="1">
      <alignment wrapText="1"/>
      <protection hidden="1"/>
    </xf>
    <xf numFmtId="0" fontId="22" fillId="0" borderId="0" xfId="0" applyFont="1" applyAlignment="1" applyProtection="1">
      <alignment wrapText="1"/>
      <protection hidden="1"/>
    </xf>
    <xf numFmtId="0" fontId="7" fillId="0" borderId="0" xfId="0" applyFont="1" applyAlignment="1" applyProtection="1">
      <alignment horizontal="center"/>
      <protection hidden="1"/>
    </xf>
    <xf numFmtId="0" fontId="11" fillId="3" borderId="0" xfId="0" applyFont="1" applyFill="1" applyAlignment="1" applyProtection="1">
      <alignment vertical="center" wrapText="1"/>
      <protection hidden="1"/>
    </xf>
    <xf numFmtId="0" fontId="7" fillId="0" borderId="16" xfId="0" applyFont="1" applyBorder="1" applyAlignment="1" applyProtection="1">
      <alignment horizontal="center" vertical="center"/>
      <protection hidden="1"/>
    </xf>
    <xf numFmtId="0" fontId="7" fillId="0" borderId="14" xfId="0" applyFont="1" applyBorder="1" applyAlignment="1" applyProtection="1">
      <alignment vertical="center"/>
      <protection hidden="1"/>
    </xf>
    <xf numFmtId="0" fontId="7" fillId="0" borderId="31" xfId="0" applyFont="1" applyBorder="1" applyAlignment="1" applyProtection="1">
      <alignment vertical="center"/>
      <protection hidden="1"/>
    </xf>
    <xf numFmtId="0" fontId="7" fillId="0" borderId="32" xfId="0" applyFont="1" applyBorder="1" applyAlignment="1" applyProtection="1">
      <alignment vertical="center"/>
      <protection hidden="1"/>
    </xf>
    <xf numFmtId="0" fontId="3" fillId="0" borderId="21" xfId="0" applyFont="1" applyBorder="1" applyAlignment="1" applyProtection="1">
      <alignment horizontal="left" vertical="center"/>
      <protection hidden="1"/>
    </xf>
    <xf numFmtId="0" fontId="3" fillId="0" borderId="20" xfId="0" applyFont="1" applyBorder="1" applyAlignment="1" applyProtection="1">
      <alignment horizontal="center" vertical="center"/>
      <protection hidden="1"/>
    </xf>
    <xf numFmtId="0" fontId="3" fillId="0" borderId="0" xfId="0" applyFont="1" applyAlignment="1" applyProtection="1">
      <alignment vertical="center"/>
      <protection hidden="1"/>
    </xf>
    <xf numFmtId="0" fontId="3" fillId="0" borderId="7" xfId="0" applyFont="1" applyBorder="1" applyAlignment="1" applyProtection="1">
      <alignment horizontal="left" vertical="center"/>
      <protection hidden="1"/>
    </xf>
    <xf numFmtId="0" fontId="3" fillId="0" borderId="0" xfId="0" applyFont="1" applyAlignment="1" applyProtection="1">
      <alignment horizontal="center" vertical="center"/>
      <protection hidden="1"/>
    </xf>
    <xf numFmtId="0" fontId="3" fillId="0" borderId="0" xfId="0" applyFont="1" applyAlignment="1" applyProtection="1">
      <alignment horizontal="right" vertical="center"/>
      <protection hidden="1"/>
    </xf>
    <xf numFmtId="0" fontId="3" fillId="0" borderId="23" xfId="0" applyFont="1" applyBorder="1" applyAlignment="1" applyProtection="1">
      <alignment horizontal="left" vertical="center"/>
      <protection hidden="1"/>
    </xf>
    <xf numFmtId="0" fontId="3" fillId="0" borderId="22" xfId="0" applyFont="1" applyBorder="1" applyAlignment="1" applyProtection="1">
      <alignment horizontal="center" vertical="center"/>
      <protection hidden="1"/>
    </xf>
    <xf numFmtId="0" fontId="3" fillId="0" borderId="22" xfId="0" applyFont="1" applyBorder="1" applyAlignment="1" applyProtection="1">
      <alignment vertical="center"/>
      <protection hidden="1"/>
    </xf>
    <xf numFmtId="0" fontId="3" fillId="0" borderId="7" xfId="0" applyFont="1" applyBorder="1" applyAlignment="1" applyProtection="1">
      <alignment horizontal="center" vertical="center"/>
      <protection hidden="1"/>
    </xf>
    <xf numFmtId="14" fontId="6" fillId="2" borderId="0" xfId="0" applyNumberFormat="1" applyFont="1" applyFill="1" applyAlignment="1" applyProtection="1">
      <alignment vertical="center"/>
      <protection hidden="1"/>
    </xf>
    <xf numFmtId="0" fontId="16" fillId="0" borderId="7" xfId="0" applyFont="1" applyBorder="1" applyAlignment="1" applyProtection="1">
      <alignment horizontal="center" vertical="center"/>
      <protection hidden="1"/>
    </xf>
    <xf numFmtId="0" fontId="7" fillId="0" borderId="0" xfId="0" applyFont="1" applyAlignment="1" applyProtection="1">
      <alignment vertical="center" wrapText="1"/>
      <protection hidden="1"/>
    </xf>
    <xf numFmtId="0" fontId="19" fillId="0" borderId="0" xfId="0" applyFont="1" applyAlignment="1" applyProtection="1">
      <alignment vertical="center"/>
      <protection hidden="1"/>
    </xf>
    <xf numFmtId="0" fontId="7" fillId="0" borderId="0" xfId="0" applyFont="1" applyAlignment="1" applyProtection="1">
      <alignment horizontal="left" vertical="center"/>
      <protection hidden="1"/>
    </xf>
    <xf numFmtId="0" fontId="3" fillId="0" borderId="0" xfId="0" applyFont="1" applyAlignment="1" applyProtection="1">
      <alignment horizontal="left" vertical="center"/>
      <protection hidden="1"/>
    </xf>
    <xf numFmtId="49" fontId="7" fillId="0" borderId="0" xfId="0" applyNumberFormat="1" applyFont="1" applyAlignment="1" applyProtection="1">
      <alignment vertical="center" wrapText="1"/>
      <protection hidden="1"/>
    </xf>
    <xf numFmtId="0" fontId="7" fillId="0" borderId="0" xfId="0" applyFont="1" applyAlignment="1" applyProtection="1">
      <alignment vertical="center"/>
      <protection hidden="1"/>
    </xf>
    <xf numFmtId="0" fontId="17" fillId="0" borderId="0" xfId="0" applyFont="1" applyAlignment="1" applyProtection="1">
      <alignment vertical="center"/>
      <protection hidden="1"/>
    </xf>
    <xf numFmtId="0" fontId="16" fillId="0" borderId="7" xfId="0" applyFont="1" applyBorder="1" applyAlignment="1" applyProtection="1">
      <alignment horizontal="left" vertical="center"/>
      <protection hidden="1"/>
    </xf>
    <xf numFmtId="0" fontId="16" fillId="0" borderId="0" xfId="0" applyFont="1" applyAlignment="1" applyProtection="1">
      <alignment horizontal="center" vertical="center"/>
      <protection hidden="1"/>
    </xf>
    <xf numFmtId="0" fontId="16" fillId="0" borderId="0" xfId="0" applyFont="1" applyAlignment="1" applyProtection="1">
      <alignment vertical="center"/>
      <protection hidden="1"/>
    </xf>
    <xf numFmtId="0" fontId="7" fillId="0" borderId="0" xfId="0" applyFont="1" applyAlignment="1" applyProtection="1">
      <alignment horizontal="center" vertical="center"/>
      <protection hidden="1"/>
    </xf>
    <xf numFmtId="0" fontId="15" fillId="0" borderId="0" xfId="0" applyFont="1" applyAlignment="1" applyProtection="1">
      <alignment horizontal="center" vertical="center" wrapText="1"/>
      <protection hidden="1"/>
    </xf>
    <xf numFmtId="0" fontId="3" fillId="0" borderId="0" xfId="0" applyFont="1" applyAlignment="1" applyProtection="1">
      <alignment horizontal="right" vertical="top"/>
      <protection hidden="1"/>
    </xf>
    <xf numFmtId="0" fontId="3" fillId="0" borderId="24" xfId="0" applyFont="1" applyBorder="1" applyAlignment="1" applyProtection="1">
      <alignment horizontal="center" vertical="center"/>
      <protection locked="0" hidden="1"/>
    </xf>
    <xf numFmtId="0" fontId="3" fillId="0" borderId="0" xfId="0" applyFont="1" applyAlignment="1" applyProtection="1">
      <alignment horizontal="right"/>
      <protection hidden="1"/>
    </xf>
    <xf numFmtId="0" fontId="3" fillId="0" borderId="2" xfId="0" applyFont="1" applyBorder="1" applyAlignment="1" applyProtection="1">
      <alignment horizontal="right" vertical="center"/>
      <protection locked="0" hidden="1"/>
    </xf>
    <xf numFmtId="0" fontId="0" fillId="0" borderId="7" xfId="0" applyBorder="1" applyProtection="1">
      <protection hidden="1"/>
    </xf>
    <xf numFmtId="0" fontId="3" fillId="0" borderId="25" xfId="0" applyFont="1" applyBorder="1" applyAlignment="1" applyProtection="1">
      <alignment horizontal="right" vertical="center"/>
      <protection hidden="1"/>
    </xf>
    <xf numFmtId="0" fontId="3" fillId="0" borderId="0" xfId="0" applyFont="1" applyAlignment="1" applyProtection="1">
      <alignment horizontal="center" vertical="center" wrapText="1"/>
      <protection hidden="1"/>
    </xf>
    <xf numFmtId="0" fontId="3" fillId="0" borderId="7" xfId="0" applyFont="1" applyBorder="1" applyAlignment="1" applyProtection="1">
      <alignment horizontal="right"/>
      <protection hidden="1"/>
    </xf>
    <xf numFmtId="49" fontId="3" fillId="0" borderId="0" xfId="0" applyNumberFormat="1" applyFont="1" applyAlignment="1" applyProtection="1">
      <alignment vertical="center"/>
      <protection hidden="1"/>
    </xf>
    <xf numFmtId="49" fontId="7" fillId="0" borderId="7" xfId="0" applyNumberFormat="1" applyFont="1" applyBorder="1" applyProtection="1">
      <protection hidden="1"/>
    </xf>
    <xf numFmtId="49" fontId="3" fillId="0" borderId="0" xfId="0" applyNumberFormat="1" applyFont="1" applyAlignment="1" applyProtection="1">
      <alignment vertical="center" wrapText="1"/>
      <protection hidden="1"/>
    </xf>
    <xf numFmtId="0" fontId="3" fillId="0" borderId="0" xfId="0" applyFont="1" applyAlignment="1" applyProtection="1">
      <alignment vertical="center" wrapText="1"/>
      <protection hidden="1"/>
    </xf>
    <xf numFmtId="0" fontId="13" fillId="0" borderId="7" xfId="0" applyFont="1" applyBorder="1" applyAlignment="1" applyProtection="1">
      <alignment horizontal="left" vertical="center" wrapText="1"/>
      <protection hidden="1"/>
    </xf>
    <xf numFmtId="0" fontId="13" fillId="0" borderId="0" xfId="0" applyFont="1" applyAlignment="1" applyProtection="1">
      <alignment horizontal="left" vertical="center" wrapText="1"/>
      <protection hidden="1"/>
    </xf>
    <xf numFmtId="0" fontId="7" fillId="0" borderId="15" xfId="0" applyFont="1" applyBorder="1" applyAlignment="1" applyProtection="1">
      <alignment horizontal="center" vertical="center" wrapText="1"/>
      <protection hidden="1"/>
    </xf>
    <xf numFmtId="0" fontId="3" fillId="0" borderId="16" xfId="0" applyFont="1" applyBorder="1" applyAlignment="1" applyProtection="1">
      <alignment horizontal="center" vertical="center"/>
      <protection locked="0" hidden="1"/>
    </xf>
    <xf numFmtId="44" fontId="3" fillId="0" borderId="17" xfId="0" applyNumberFormat="1" applyFont="1" applyBorder="1" applyAlignment="1" applyProtection="1">
      <alignment wrapText="1"/>
      <protection hidden="1"/>
    </xf>
    <xf numFmtId="44" fontId="3" fillId="0" borderId="14" xfId="0" applyNumberFormat="1" applyFont="1" applyBorder="1" applyAlignment="1" applyProtection="1">
      <alignment wrapText="1"/>
      <protection hidden="1"/>
    </xf>
    <xf numFmtId="44" fontId="3" fillId="0" borderId="11" xfId="0" applyNumberFormat="1" applyFont="1" applyBorder="1" applyAlignment="1" applyProtection="1">
      <alignment wrapText="1"/>
      <protection hidden="1"/>
    </xf>
    <xf numFmtId="49" fontId="3" fillId="0" borderId="0" xfId="0" applyNumberFormat="1" applyFont="1" applyProtection="1">
      <protection hidden="1"/>
    </xf>
    <xf numFmtId="0" fontId="9" fillId="0" borderId="7" xfId="0" applyFont="1" applyBorder="1" applyAlignment="1" applyProtection="1">
      <alignment horizontal="center" vertical="top" wrapText="1"/>
      <protection hidden="1"/>
    </xf>
    <xf numFmtId="0" fontId="9" fillId="0" borderId="0" xfId="0" applyFont="1" applyAlignment="1" applyProtection="1">
      <alignment horizontal="center" vertical="top" wrapText="1"/>
      <protection hidden="1"/>
    </xf>
    <xf numFmtId="0" fontId="23" fillId="2" borderId="7" xfId="0" applyFont="1" applyFill="1" applyBorder="1" applyAlignment="1" applyProtection="1">
      <alignment horizontal="left" vertical="center"/>
      <protection hidden="1"/>
    </xf>
    <xf numFmtId="0" fontId="23" fillId="2" borderId="0" xfId="0" applyFont="1" applyFill="1" applyAlignment="1" applyProtection="1">
      <alignment horizontal="left" vertical="center"/>
      <protection hidden="1"/>
    </xf>
    <xf numFmtId="14" fontId="23" fillId="2" borderId="0" xfId="0" applyNumberFormat="1" applyFont="1" applyFill="1" applyAlignment="1" applyProtection="1">
      <alignment horizontal="left" vertical="center"/>
      <protection hidden="1"/>
    </xf>
    <xf numFmtId="0" fontId="10" fillId="2" borderId="16" xfId="0" applyFont="1" applyFill="1" applyBorder="1" applyAlignment="1" applyProtection="1">
      <alignment vertical="center"/>
      <protection hidden="1"/>
    </xf>
    <xf numFmtId="0" fontId="6" fillId="2" borderId="14" xfId="0" applyFont="1" applyFill="1" applyBorder="1" applyAlignment="1" applyProtection="1">
      <alignment horizontal="center" vertical="center"/>
      <protection hidden="1"/>
    </xf>
    <xf numFmtId="164" fontId="7" fillId="0" borderId="14" xfId="1" applyNumberFormat="1" applyFont="1" applyBorder="1" applyAlignment="1" applyProtection="1">
      <alignment horizontal="center" vertical="center"/>
      <protection hidden="1"/>
    </xf>
    <xf numFmtId="165" fontId="3" fillId="0" borderId="15" xfId="1" applyNumberFormat="1" applyFont="1" applyBorder="1" applyAlignment="1" applyProtection="1">
      <alignment horizontal="center" vertical="center"/>
      <protection hidden="1"/>
    </xf>
    <xf numFmtId="44" fontId="3" fillId="0" borderId="14" xfId="0" applyNumberFormat="1" applyFont="1" applyBorder="1" applyProtection="1">
      <protection hidden="1"/>
    </xf>
    <xf numFmtId="0" fontId="3" fillId="0" borderId="0" xfId="0" applyFont="1" applyAlignment="1" applyProtection="1">
      <alignment horizontal="left"/>
      <protection hidden="1"/>
    </xf>
    <xf numFmtId="0" fontId="10" fillId="2" borderId="16" xfId="0" applyFont="1" applyFill="1" applyBorder="1" applyAlignment="1" applyProtection="1">
      <alignment horizontal="center" vertical="center"/>
      <protection hidden="1"/>
    </xf>
    <xf numFmtId="0" fontId="3" fillId="0" borderId="16" xfId="0" applyFont="1" applyBorder="1" applyAlignment="1" applyProtection="1">
      <alignment horizontal="center"/>
      <protection locked="0" hidden="1"/>
    </xf>
    <xf numFmtId="165" fontId="3" fillId="0" borderId="15" xfId="1" applyNumberFormat="1" applyFont="1" applyBorder="1" applyAlignment="1" applyProtection="1">
      <alignment horizontal="center" vertical="center" wrapText="1"/>
      <protection hidden="1"/>
    </xf>
    <xf numFmtId="0" fontId="7" fillId="0" borderId="7" xfId="0" applyFont="1" applyBorder="1" applyAlignment="1" applyProtection="1">
      <alignment horizontal="center" vertical="center" wrapText="1"/>
      <protection hidden="1"/>
    </xf>
    <xf numFmtId="44" fontId="7" fillId="0" borderId="0" xfId="1" applyFont="1" applyBorder="1" applyAlignment="1" applyProtection="1">
      <alignment vertical="center" wrapText="1"/>
      <protection hidden="1"/>
    </xf>
    <xf numFmtId="44" fontId="7" fillId="0" borderId="0" xfId="1" applyFont="1" applyFill="1" applyBorder="1" applyAlignment="1" applyProtection="1">
      <alignment horizontal="center" vertical="center" wrapText="1"/>
      <protection hidden="1"/>
    </xf>
    <xf numFmtId="0" fontId="9" fillId="2" borderId="0" xfId="0" applyFont="1" applyFill="1" applyAlignment="1" applyProtection="1">
      <alignment horizontal="center" vertical="center"/>
      <protection hidden="1"/>
    </xf>
    <xf numFmtId="49" fontId="11" fillId="0" borderId="0" xfId="0" applyNumberFormat="1" applyFont="1" applyAlignment="1" applyProtection="1">
      <alignment horizontal="center" vertical="center" wrapText="1"/>
      <protection hidden="1"/>
    </xf>
    <xf numFmtId="49" fontId="3" fillId="0" borderId="0" xfId="0" applyNumberFormat="1" applyFont="1" applyAlignment="1" applyProtection="1">
      <alignment horizontal="center" vertical="center"/>
      <protection hidden="1"/>
    </xf>
    <xf numFmtId="49" fontId="7" fillId="0" borderId="0" xfId="0" applyNumberFormat="1" applyFont="1" applyAlignment="1" applyProtection="1">
      <alignment horizontal="center" vertical="center"/>
      <protection hidden="1"/>
    </xf>
    <xf numFmtId="49" fontId="7" fillId="0" borderId="36" xfId="0" applyNumberFormat="1" applyFont="1" applyBorder="1" applyAlignment="1" applyProtection="1">
      <alignment horizontal="center" vertical="center"/>
      <protection locked="0" hidden="1"/>
    </xf>
    <xf numFmtId="49" fontId="7" fillId="0" borderId="37" xfId="0" applyNumberFormat="1" applyFont="1" applyBorder="1" applyAlignment="1" applyProtection="1">
      <alignment horizontal="center" vertical="center"/>
      <protection locked="0" hidden="1"/>
    </xf>
    <xf numFmtId="49" fontId="7" fillId="0" borderId="38" xfId="0" applyNumberFormat="1" applyFont="1" applyBorder="1" applyAlignment="1" applyProtection="1">
      <alignment horizontal="center" vertical="center"/>
      <protection locked="0" hidden="1"/>
    </xf>
    <xf numFmtId="0" fontId="7" fillId="0" borderId="39" xfId="0" applyFont="1" applyBorder="1" applyAlignment="1" applyProtection="1">
      <alignment horizontal="center" vertical="center"/>
      <protection locked="0" hidden="1"/>
    </xf>
    <xf numFmtId="0" fontId="7" fillId="0" borderId="40" xfId="0" applyFont="1" applyBorder="1" applyAlignment="1" applyProtection="1">
      <alignment horizontal="center" vertical="center"/>
      <protection locked="0" hidden="1"/>
    </xf>
    <xf numFmtId="0" fontId="7" fillId="0" borderId="41" xfId="0" applyFont="1" applyBorder="1" applyAlignment="1" applyProtection="1">
      <alignment horizontal="center" vertical="center"/>
      <protection locked="0" hidden="1"/>
    </xf>
    <xf numFmtId="0" fontId="7" fillId="0" borderId="42" xfId="0" applyFont="1" applyBorder="1" applyAlignment="1" applyProtection="1">
      <alignment horizontal="center" vertical="center"/>
      <protection locked="0" hidden="1"/>
    </xf>
    <xf numFmtId="0" fontId="7" fillId="0" borderId="43" xfId="0" applyFont="1" applyBorder="1" applyAlignment="1" applyProtection="1">
      <alignment horizontal="center" vertical="center"/>
      <protection locked="0" hidden="1"/>
    </xf>
    <xf numFmtId="0" fontId="7" fillId="0" borderId="44" xfId="0" applyFont="1" applyBorder="1" applyAlignment="1" applyProtection="1">
      <alignment horizontal="center" vertical="center"/>
      <protection locked="0" hidden="1"/>
    </xf>
    <xf numFmtId="0" fontId="7" fillId="0" borderId="45" xfId="0" applyFont="1" applyBorder="1" applyAlignment="1" applyProtection="1">
      <alignment horizontal="center" vertical="center"/>
      <protection locked="0" hidden="1"/>
    </xf>
    <xf numFmtId="0" fontId="7" fillId="0" borderId="46" xfId="0" applyFont="1" applyBorder="1" applyAlignment="1" applyProtection="1">
      <alignment horizontal="center" vertical="center"/>
      <protection locked="0" hidden="1"/>
    </xf>
    <xf numFmtId="0" fontId="7" fillId="0" borderId="47" xfId="0" applyFont="1" applyBorder="1" applyAlignment="1" applyProtection="1">
      <alignment horizontal="center" vertical="center"/>
      <protection locked="0" hidden="1"/>
    </xf>
    <xf numFmtId="49" fontId="7" fillId="0" borderId="39" xfId="0" applyNumberFormat="1" applyFont="1" applyBorder="1" applyAlignment="1" applyProtection="1">
      <alignment horizontal="center" vertical="center"/>
      <protection locked="0" hidden="1"/>
    </xf>
    <xf numFmtId="49" fontId="7" fillId="0" borderId="40" xfId="0" applyNumberFormat="1" applyFont="1" applyBorder="1" applyAlignment="1" applyProtection="1">
      <alignment horizontal="center" vertical="center"/>
      <protection locked="0" hidden="1"/>
    </xf>
    <xf numFmtId="49" fontId="7" fillId="0" borderId="41" xfId="0" applyNumberFormat="1" applyFont="1" applyBorder="1" applyAlignment="1" applyProtection="1">
      <alignment horizontal="center" vertical="center"/>
      <protection locked="0" hidden="1"/>
    </xf>
    <xf numFmtId="49" fontId="11" fillId="0" borderId="0" xfId="0" applyNumberFormat="1" applyFont="1" applyAlignment="1" applyProtection="1">
      <alignment horizontal="center" vertical="center"/>
      <protection hidden="1"/>
    </xf>
    <xf numFmtId="49" fontId="7" fillId="0" borderId="42" xfId="0" applyNumberFormat="1" applyFont="1" applyBorder="1" applyAlignment="1" applyProtection="1">
      <alignment horizontal="center" vertical="center"/>
      <protection locked="0" hidden="1"/>
    </xf>
    <xf numFmtId="49" fontId="7" fillId="0" borderId="43" xfId="0" applyNumberFormat="1" applyFont="1" applyBorder="1" applyAlignment="1" applyProtection="1">
      <alignment horizontal="center" vertical="center"/>
      <protection locked="0" hidden="1"/>
    </xf>
    <xf numFmtId="49" fontId="7" fillId="0" borderId="44" xfId="0" applyNumberFormat="1" applyFont="1" applyBorder="1" applyAlignment="1" applyProtection="1">
      <alignment horizontal="center" vertical="center"/>
      <protection locked="0" hidden="1"/>
    </xf>
    <xf numFmtId="0" fontId="24" fillId="0" borderId="0" xfId="0" applyFont="1" applyAlignment="1" applyProtection="1">
      <alignment horizontal="center" vertical="center" textRotation="180"/>
      <protection hidden="1"/>
    </xf>
    <xf numFmtId="0" fontId="11" fillId="4" borderId="15" xfId="0" applyFont="1" applyFill="1" applyBorder="1" applyAlignment="1">
      <alignment horizontal="center" vertical="center"/>
    </xf>
    <xf numFmtId="0" fontId="12" fillId="0" borderId="15" xfId="0" applyFont="1" applyBorder="1"/>
    <xf numFmtId="0" fontId="0" fillId="0" borderId="15" xfId="0" applyBorder="1"/>
    <xf numFmtId="0" fontId="12" fillId="0" borderId="15" xfId="0" applyFont="1" applyBorder="1" applyAlignment="1">
      <alignment horizontal="center" vertical="center"/>
    </xf>
    <xf numFmtId="14" fontId="12" fillId="0" borderId="15" xfId="0" applyNumberFormat="1" applyFont="1" applyBorder="1" applyAlignment="1">
      <alignment horizontal="center" vertical="center"/>
    </xf>
    <xf numFmtId="16" fontId="12" fillId="0" borderId="15" xfId="0" applyNumberFormat="1" applyFont="1" applyBorder="1" applyAlignment="1">
      <alignment horizontal="center" vertical="center"/>
    </xf>
    <xf numFmtId="0" fontId="7" fillId="0" borderId="15" xfId="0" applyFont="1" applyBorder="1" applyAlignment="1" applyProtection="1">
      <alignment horizontal="center" vertical="center"/>
      <protection locked="0" hidden="1"/>
    </xf>
    <xf numFmtId="0" fontId="3" fillId="0" borderId="0" xfId="0" applyFont="1" applyAlignment="1" applyProtection="1">
      <alignment horizontal="left" vertical="center" wrapText="1"/>
      <protection hidden="1"/>
    </xf>
    <xf numFmtId="0" fontId="6" fillId="2" borderId="0" xfId="0" applyFont="1" applyFill="1" applyAlignment="1" applyProtection="1">
      <alignment horizontal="center" vertical="center"/>
      <protection hidden="1"/>
    </xf>
    <xf numFmtId="0" fontId="36" fillId="3" borderId="0" xfId="0" applyFont="1" applyFill="1" applyAlignment="1" applyProtection="1">
      <alignment horizontal="center" vertical="center" textRotation="180" wrapText="1"/>
      <protection hidden="1"/>
    </xf>
    <xf numFmtId="44" fontId="7" fillId="0" borderId="0" xfId="1" applyFont="1" applyBorder="1" applyAlignment="1" applyProtection="1">
      <alignment horizontal="center" vertical="center" wrapText="1"/>
      <protection hidden="1"/>
    </xf>
    <xf numFmtId="0" fontId="7" fillId="0" borderId="0" xfId="0" applyFont="1" applyAlignment="1" applyProtection="1">
      <alignment horizontal="right" vertical="center" wrapText="1"/>
      <protection hidden="1"/>
    </xf>
    <xf numFmtId="44" fontId="14" fillId="0" borderId="53" xfId="1" applyFont="1" applyBorder="1" applyAlignment="1" applyProtection="1">
      <alignment horizontal="center" vertical="center" wrapText="1"/>
      <protection hidden="1"/>
    </xf>
    <xf numFmtId="0" fontId="3" fillId="0" borderId="56" xfId="0" applyFont="1" applyBorder="1" applyAlignment="1" applyProtection="1">
      <alignment vertical="center" wrapText="1"/>
      <protection hidden="1"/>
    </xf>
    <xf numFmtId="0" fontId="3" fillId="0" borderId="2" xfId="0" applyFont="1" applyBorder="1" applyAlignment="1" applyProtection="1">
      <alignment vertical="center" wrapText="1"/>
      <protection hidden="1"/>
    </xf>
    <xf numFmtId="0" fontId="3" fillId="0" borderId="2" xfId="0" applyFont="1" applyBorder="1" applyAlignment="1" applyProtection="1">
      <alignment horizontal="center" vertical="center"/>
      <protection hidden="1"/>
    </xf>
    <xf numFmtId="0" fontId="3" fillId="0" borderId="3" xfId="0" applyFont="1" applyBorder="1" applyAlignment="1" applyProtection="1">
      <alignment horizontal="center" vertical="center"/>
      <protection hidden="1"/>
    </xf>
    <xf numFmtId="44" fontId="3" fillId="0" borderId="31" xfId="1" applyFont="1" applyBorder="1" applyAlignment="1" applyProtection="1">
      <alignment horizontal="center" vertical="center" wrapText="1"/>
      <protection hidden="1"/>
    </xf>
    <xf numFmtId="0" fontId="7" fillId="3" borderId="0" xfId="0" applyFont="1" applyFill="1" applyAlignment="1" applyProtection="1">
      <alignment vertical="center" wrapText="1"/>
      <protection hidden="1"/>
    </xf>
    <xf numFmtId="44" fontId="3" fillId="0" borderId="58" xfId="1" applyFont="1" applyBorder="1" applyAlignment="1" applyProtection="1">
      <alignment horizontal="center" vertical="center" wrapText="1"/>
      <protection hidden="1"/>
    </xf>
    <xf numFmtId="44" fontId="3" fillId="0" borderId="11" xfId="1" applyFont="1" applyBorder="1" applyAlignment="1" applyProtection="1">
      <alignment horizontal="center" vertical="center" wrapText="1"/>
      <protection hidden="1"/>
    </xf>
    <xf numFmtId="44" fontId="3" fillId="0" borderId="14" xfId="1" applyFont="1" applyBorder="1" applyAlignment="1" applyProtection="1">
      <alignment horizontal="center" vertical="center" wrapText="1"/>
      <protection hidden="1"/>
    </xf>
    <xf numFmtId="44" fontId="3" fillId="0" borderId="17" xfId="1" applyFont="1" applyBorder="1" applyAlignment="1" applyProtection="1">
      <alignment horizontal="center" vertical="center" wrapText="1"/>
      <protection hidden="1"/>
    </xf>
    <xf numFmtId="0" fontId="3" fillId="0" borderId="0" xfId="0" quotePrefix="1" applyFont="1" applyAlignment="1" applyProtection="1">
      <alignment horizontal="left" vertical="center" wrapText="1"/>
      <protection hidden="1"/>
    </xf>
    <xf numFmtId="0" fontId="7" fillId="0" borderId="0" xfId="0" applyFont="1" applyAlignment="1" applyProtection="1">
      <alignment vertical="center"/>
      <protection locked="0" hidden="1"/>
    </xf>
    <xf numFmtId="0" fontId="7" fillId="0" borderId="20" xfId="0" applyFont="1" applyBorder="1" applyAlignment="1" applyProtection="1">
      <alignment vertical="center"/>
      <protection hidden="1"/>
    </xf>
    <xf numFmtId="0" fontId="7" fillId="0" borderId="7" xfId="0" applyFont="1" applyBorder="1" applyAlignment="1" applyProtection="1">
      <alignment horizontal="left" vertical="center"/>
      <protection hidden="1"/>
    </xf>
    <xf numFmtId="44" fontId="0" fillId="0" borderId="0" xfId="0" applyNumberFormat="1" applyProtection="1">
      <protection hidden="1"/>
    </xf>
    <xf numFmtId="44" fontId="39" fillId="6" borderId="31" xfId="1" applyFont="1" applyFill="1" applyBorder="1" applyAlignment="1" applyProtection="1">
      <alignment horizontal="center" vertical="center" wrapText="1"/>
      <protection hidden="1"/>
    </xf>
    <xf numFmtId="0" fontId="39" fillId="6" borderId="31" xfId="0" applyFont="1" applyFill="1" applyBorder="1" applyAlignment="1" applyProtection="1">
      <alignment vertical="center" wrapText="1"/>
      <protection hidden="1"/>
    </xf>
    <xf numFmtId="0" fontId="39" fillId="6" borderId="31" xfId="0" applyFont="1" applyFill="1" applyBorder="1" applyAlignment="1" applyProtection="1">
      <alignment horizontal="center" vertical="center" wrapText="1"/>
      <protection hidden="1"/>
    </xf>
    <xf numFmtId="0" fontId="39" fillId="6" borderId="31" xfId="0" applyFont="1" applyFill="1" applyBorder="1" applyAlignment="1" applyProtection="1">
      <alignment vertical="center"/>
      <protection hidden="1"/>
    </xf>
    <xf numFmtId="0" fontId="39" fillId="6" borderId="14" xfId="0" applyFont="1" applyFill="1" applyBorder="1" applyAlignment="1" applyProtection="1">
      <alignment horizontal="left" vertical="center" wrapText="1"/>
      <protection hidden="1"/>
    </xf>
    <xf numFmtId="0" fontId="9" fillId="6" borderId="20" xfId="0" applyFont="1" applyFill="1" applyBorder="1" applyAlignment="1" applyProtection="1">
      <alignment horizontal="center" vertical="center"/>
      <protection hidden="1"/>
    </xf>
    <xf numFmtId="0" fontId="9" fillId="6" borderId="32" xfId="0" applyFont="1" applyFill="1" applyBorder="1" applyAlignment="1" applyProtection="1">
      <alignment horizontal="center" vertical="center"/>
      <protection locked="0" hidden="1"/>
    </xf>
    <xf numFmtId="0" fontId="9" fillId="6" borderId="31" xfId="0" applyFont="1" applyFill="1" applyBorder="1" applyAlignment="1" applyProtection="1">
      <alignment horizontal="center" vertical="center"/>
      <protection locked="0" hidden="1"/>
    </xf>
    <xf numFmtId="0" fontId="9" fillId="6" borderId="31" xfId="0" applyFont="1" applyFill="1" applyBorder="1" applyAlignment="1" applyProtection="1">
      <alignment horizontal="center" vertical="center" wrapText="1"/>
      <protection locked="0" hidden="1"/>
    </xf>
    <xf numFmtId="0" fontId="9" fillId="6" borderId="57" xfId="0" applyFont="1" applyFill="1" applyBorder="1" applyAlignment="1" applyProtection="1">
      <alignment horizontal="center" vertical="center" wrapText="1"/>
      <protection locked="0" hidden="1"/>
    </xf>
    <xf numFmtId="44" fontId="40" fillId="0" borderId="14" xfId="1" applyFont="1" applyFill="1" applyBorder="1" applyAlignment="1" applyProtection="1">
      <alignment horizontal="center" vertical="center" wrapText="1"/>
      <protection hidden="1"/>
    </xf>
    <xf numFmtId="0" fontId="7" fillId="0" borderId="31" xfId="0" applyFont="1" applyBorder="1" applyAlignment="1" applyProtection="1">
      <alignment horizontal="center" vertical="center"/>
      <protection hidden="1"/>
    </xf>
    <xf numFmtId="0" fontId="7" fillId="0" borderId="32" xfId="0" applyFont="1" applyBorder="1" applyAlignment="1" applyProtection="1">
      <alignment horizontal="center" vertical="center" wrapText="1"/>
      <protection locked="0" hidden="1"/>
    </xf>
    <xf numFmtId="0" fontId="7" fillId="0" borderId="16" xfId="0" applyFont="1" applyBorder="1" applyAlignment="1" applyProtection="1">
      <alignment horizontal="center" vertical="center" wrapText="1"/>
      <protection locked="0" hidden="1"/>
    </xf>
    <xf numFmtId="44" fontId="40" fillId="0" borderId="15" xfId="1" applyFont="1" applyFill="1" applyBorder="1" applyAlignment="1" applyProtection="1">
      <alignment horizontal="center" vertical="center" wrapText="1"/>
      <protection hidden="1"/>
    </xf>
    <xf numFmtId="0" fontId="7" fillId="0" borderId="15" xfId="0" applyFont="1" applyBorder="1" applyAlignment="1" applyProtection="1">
      <alignment horizontal="center" vertical="center" wrapText="1"/>
      <protection locked="0" hidden="1"/>
    </xf>
    <xf numFmtId="44" fontId="7" fillId="0" borderId="14" xfId="1" applyFont="1" applyFill="1" applyBorder="1" applyAlignment="1" applyProtection="1">
      <alignment horizontal="center" vertical="center" wrapText="1"/>
      <protection hidden="1"/>
    </xf>
    <xf numFmtId="44" fontId="7" fillId="3" borderId="15" xfId="1" applyFont="1" applyFill="1" applyBorder="1" applyAlignment="1" applyProtection="1">
      <alignment horizontal="center" vertical="center" wrapText="1"/>
      <protection hidden="1"/>
    </xf>
    <xf numFmtId="0" fontId="7" fillId="0" borderId="20" xfId="0" applyFont="1" applyBorder="1" applyAlignment="1" applyProtection="1">
      <alignment horizontal="center" vertical="center" wrapText="1"/>
      <protection hidden="1"/>
    </xf>
    <xf numFmtId="16" fontId="7" fillId="0" borderId="15" xfId="0" applyNumberFormat="1" applyFont="1" applyBorder="1" applyAlignment="1" applyProtection="1">
      <alignment horizontal="center" vertical="center" wrapText="1"/>
      <protection hidden="1"/>
    </xf>
    <xf numFmtId="16" fontId="7" fillId="0" borderId="32" xfId="0" applyNumberFormat="1" applyFont="1" applyBorder="1" applyAlignment="1" applyProtection="1">
      <alignment horizontal="center" vertical="center" wrapText="1"/>
      <protection hidden="1"/>
    </xf>
    <xf numFmtId="16" fontId="7" fillId="0" borderId="16" xfId="0" applyNumberFormat="1" applyFont="1" applyBorder="1" applyAlignment="1" applyProtection="1">
      <alignment horizontal="center" vertical="center" wrapText="1"/>
      <protection hidden="1"/>
    </xf>
    <xf numFmtId="0" fontId="7" fillId="7" borderId="20" xfId="0" applyFont="1" applyFill="1" applyBorder="1" applyAlignment="1" applyProtection="1">
      <alignment horizontal="center" vertical="center" wrapText="1"/>
      <protection hidden="1"/>
    </xf>
    <xf numFmtId="44" fontId="39" fillId="6" borderId="22" xfId="1" applyFont="1" applyFill="1" applyBorder="1" applyAlignment="1" applyProtection="1">
      <alignment horizontal="center" vertical="center" wrapText="1"/>
      <protection hidden="1"/>
    </xf>
    <xf numFmtId="164" fontId="40" fillId="0" borderId="15" xfId="1" applyNumberFormat="1" applyFont="1" applyFill="1" applyBorder="1" applyAlignment="1" applyProtection="1">
      <alignment horizontal="center" vertical="center" wrapText="1"/>
      <protection hidden="1"/>
    </xf>
    <xf numFmtId="44" fontId="40" fillId="6" borderId="14" xfId="1" applyFont="1" applyFill="1" applyBorder="1" applyAlignment="1" applyProtection="1">
      <alignment horizontal="center" vertical="center" wrapText="1"/>
      <protection hidden="1"/>
    </xf>
    <xf numFmtId="0" fontId="39" fillId="6" borderId="31" xfId="0" applyFont="1" applyFill="1" applyBorder="1" applyAlignment="1" applyProtection="1">
      <alignment horizontal="left" vertical="center" wrapText="1"/>
      <protection hidden="1"/>
    </xf>
    <xf numFmtId="44" fontId="3" fillId="6" borderId="14" xfId="1" applyFont="1" applyFill="1" applyBorder="1" applyAlignment="1" applyProtection="1">
      <alignment horizontal="center" vertical="center" wrapText="1"/>
      <protection hidden="1"/>
    </xf>
    <xf numFmtId="44" fontId="3" fillId="6" borderId="31" xfId="1" applyFont="1" applyFill="1" applyBorder="1" applyAlignment="1" applyProtection="1">
      <alignment horizontal="center" vertical="center" wrapText="1"/>
      <protection hidden="1"/>
    </xf>
    <xf numFmtId="44" fontId="3" fillId="6" borderId="57" xfId="1" applyFont="1" applyFill="1" applyBorder="1" applyAlignment="1" applyProtection="1">
      <alignment horizontal="center" vertical="center" wrapText="1"/>
      <protection hidden="1"/>
    </xf>
    <xf numFmtId="44" fontId="43" fillId="6" borderId="31" xfId="1" applyFont="1" applyFill="1" applyBorder="1" applyAlignment="1" applyProtection="1">
      <alignment vertical="center"/>
      <protection hidden="1"/>
    </xf>
    <xf numFmtId="44" fontId="43" fillId="6" borderId="32" xfId="1" applyFont="1" applyFill="1" applyBorder="1" applyAlignment="1" applyProtection="1">
      <alignment horizontal="left" vertical="center" wrapText="1"/>
      <protection hidden="1"/>
    </xf>
    <xf numFmtId="44" fontId="43" fillId="6" borderId="31" xfId="1" applyFont="1" applyFill="1" applyBorder="1" applyAlignment="1" applyProtection="1">
      <alignment horizontal="left" vertical="center"/>
      <protection hidden="1"/>
    </xf>
    <xf numFmtId="0" fontId="43" fillId="6" borderId="31" xfId="0" applyFont="1" applyFill="1" applyBorder="1" applyAlignment="1" applyProtection="1">
      <alignment horizontal="left" vertical="center"/>
      <protection hidden="1"/>
    </xf>
    <xf numFmtId="44" fontId="40" fillId="0" borderId="31" xfId="1" applyFont="1" applyFill="1" applyBorder="1" applyAlignment="1" applyProtection="1">
      <alignment horizontal="center" vertical="center" wrapText="1"/>
      <protection hidden="1"/>
    </xf>
    <xf numFmtId="0" fontId="40" fillId="0" borderId="15" xfId="0" applyFont="1" applyBorder="1" applyAlignment="1" applyProtection="1">
      <alignment horizontal="center" vertical="center" wrapText="1"/>
      <protection hidden="1"/>
    </xf>
    <xf numFmtId="0" fontId="7" fillId="0" borderId="15" xfId="0" applyFont="1" applyBorder="1" applyAlignment="1" applyProtection="1">
      <alignment horizontal="center" vertical="center"/>
      <protection hidden="1"/>
    </xf>
    <xf numFmtId="164" fontId="40" fillId="0" borderId="32" xfId="1" applyNumberFormat="1" applyFont="1" applyFill="1" applyBorder="1" applyAlignment="1" applyProtection="1">
      <alignment horizontal="center" vertical="center" wrapText="1"/>
      <protection hidden="1"/>
    </xf>
    <xf numFmtId="0" fontId="7" fillId="0" borderId="14" xfId="0" applyFont="1" applyBorder="1" applyAlignment="1" applyProtection="1">
      <alignment horizontal="center" vertical="center"/>
      <protection locked="0" hidden="1"/>
    </xf>
    <xf numFmtId="0" fontId="7" fillId="0" borderId="31" xfId="0" applyFont="1" applyBorder="1" applyAlignment="1" applyProtection="1">
      <alignment horizontal="center" vertical="center" wrapText="1"/>
      <protection locked="0" hidden="1"/>
    </xf>
    <xf numFmtId="0" fontId="7" fillId="0" borderId="57" xfId="0" applyFont="1" applyBorder="1" applyAlignment="1" applyProtection="1">
      <alignment horizontal="center" vertical="center" wrapText="1"/>
      <protection locked="0" hidden="1"/>
    </xf>
    <xf numFmtId="0" fontId="40" fillId="0" borderId="15" xfId="0" applyFont="1" applyBorder="1" applyAlignment="1" applyProtection="1">
      <alignment horizontal="center" vertical="center"/>
      <protection hidden="1"/>
    </xf>
    <xf numFmtId="0" fontId="7" fillId="0" borderId="32" xfId="0" applyFont="1" applyBorder="1" applyAlignment="1" applyProtection="1">
      <alignment horizontal="center" vertical="center"/>
      <protection locked="0" hidden="1"/>
    </xf>
    <xf numFmtId="0" fontId="7" fillId="0" borderId="16" xfId="0" applyFont="1" applyBorder="1" applyAlignment="1" applyProtection="1">
      <alignment horizontal="center" vertical="center"/>
      <protection locked="0" hidden="1"/>
    </xf>
    <xf numFmtId="0" fontId="39" fillId="6" borderId="31" xfId="0" applyFont="1" applyFill="1" applyBorder="1" applyAlignment="1" applyProtection="1">
      <alignment horizontal="justify" vertical="center" wrapText="1"/>
      <protection hidden="1"/>
    </xf>
    <xf numFmtId="0" fontId="9" fillId="6" borderId="31" xfId="0" applyFont="1" applyFill="1" applyBorder="1" applyAlignment="1" applyProtection="1">
      <alignment horizontal="center" vertical="center"/>
      <protection hidden="1"/>
    </xf>
    <xf numFmtId="0" fontId="9" fillId="6" borderId="32" xfId="0" applyFont="1" applyFill="1" applyBorder="1" applyAlignment="1" applyProtection="1">
      <alignment horizontal="center" vertical="center" wrapText="1"/>
      <protection locked="0" hidden="1"/>
    </xf>
    <xf numFmtId="44" fontId="10" fillId="6" borderId="0" xfId="0" applyNumberFormat="1" applyFont="1" applyFill="1" applyProtection="1">
      <protection hidden="1"/>
    </xf>
    <xf numFmtId="44" fontId="39" fillId="6" borderId="14" xfId="1" applyFont="1" applyFill="1" applyBorder="1" applyAlignment="1" applyProtection="1">
      <alignment horizontal="center" vertical="center" wrapText="1"/>
      <protection hidden="1"/>
    </xf>
    <xf numFmtId="44" fontId="39" fillId="6" borderId="15" xfId="1" applyFont="1" applyFill="1" applyBorder="1" applyAlignment="1" applyProtection="1">
      <alignment horizontal="center" vertical="center" wrapText="1"/>
      <protection hidden="1"/>
    </xf>
    <xf numFmtId="0" fontId="39" fillId="6" borderId="15" xfId="0" applyFont="1" applyFill="1" applyBorder="1" applyAlignment="1" applyProtection="1">
      <alignment horizontal="center" vertical="center" wrapText="1"/>
      <protection hidden="1"/>
    </xf>
    <xf numFmtId="0" fontId="39" fillId="6" borderId="15" xfId="0" applyFont="1" applyFill="1" applyBorder="1" applyAlignment="1" applyProtection="1">
      <alignment horizontal="justify" vertical="center" wrapText="1"/>
      <protection hidden="1"/>
    </xf>
    <xf numFmtId="0" fontId="9" fillId="6" borderId="15" xfId="0" applyFont="1" applyFill="1" applyBorder="1" applyAlignment="1" applyProtection="1">
      <alignment horizontal="center" vertical="center"/>
      <protection hidden="1"/>
    </xf>
    <xf numFmtId="0" fontId="9" fillId="6" borderId="15" xfId="0" applyFont="1" applyFill="1" applyBorder="1" applyAlignment="1" applyProtection="1">
      <alignment horizontal="center" vertical="center" wrapText="1"/>
      <protection locked="0" hidden="1"/>
    </xf>
    <xf numFmtId="0" fontId="9" fillId="6" borderId="16" xfId="0" applyFont="1" applyFill="1" applyBorder="1" applyAlignment="1" applyProtection="1">
      <alignment horizontal="center" vertical="center" wrapText="1"/>
      <protection locked="0" hidden="1"/>
    </xf>
    <xf numFmtId="0" fontId="40" fillId="6" borderId="15" xfId="0" applyFont="1" applyFill="1" applyBorder="1" applyAlignment="1" applyProtection="1">
      <alignment horizontal="center" vertical="center" wrapText="1"/>
      <protection hidden="1"/>
    </xf>
    <xf numFmtId="0" fontId="40" fillId="6" borderId="15" xfId="0" applyFont="1" applyFill="1" applyBorder="1" applyAlignment="1" applyProtection="1">
      <alignment horizontal="justify" vertical="center" wrapText="1"/>
      <protection hidden="1"/>
    </xf>
    <xf numFmtId="0" fontId="7" fillId="6" borderId="15" xfId="0" applyFont="1" applyFill="1" applyBorder="1" applyAlignment="1" applyProtection="1">
      <alignment horizontal="center" vertical="center"/>
      <protection hidden="1"/>
    </xf>
    <xf numFmtId="0" fontId="7" fillId="6" borderId="15" xfId="0" applyFont="1" applyFill="1" applyBorder="1" applyAlignment="1" applyProtection="1">
      <alignment horizontal="center" vertical="center" wrapText="1"/>
      <protection locked="0" hidden="1"/>
    </xf>
    <xf numFmtId="0" fontId="7" fillId="6" borderId="32" xfId="0" applyFont="1" applyFill="1" applyBorder="1" applyAlignment="1" applyProtection="1">
      <alignment horizontal="center" vertical="center" wrapText="1"/>
      <protection locked="0" hidden="1"/>
    </xf>
    <xf numFmtId="0" fontId="7" fillId="6" borderId="16" xfId="0" applyFont="1" applyFill="1" applyBorder="1" applyAlignment="1" applyProtection="1">
      <alignment horizontal="center" vertical="center" wrapText="1"/>
      <protection locked="0" hidden="1"/>
    </xf>
    <xf numFmtId="0" fontId="39" fillId="6" borderId="31" xfId="0" applyFont="1" applyFill="1" applyBorder="1" applyAlignment="1" applyProtection="1">
      <alignment horizontal="left" vertical="top" wrapText="1"/>
      <protection hidden="1"/>
    </xf>
    <xf numFmtId="49" fontId="44" fillId="7" borderId="31" xfId="0" applyNumberFormat="1" applyFont="1" applyFill="1" applyBorder="1" applyAlignment="1" applyProtection="1">
      <alignment vertical="center" wrapText="1"/>
      <protection hidden="1"/>
    </xf>
    <xf numFmtId="0" fontId="39" fillId="6" borderId="15" xfId="0" applyFont="1" applyFill="1" applyBorder="1" applyAlignment="1" applyProtection="1">
      <alignment horizontal="center" vertical="center"/>
      <protection hidden="1"/>
    </xf>
    <xf numFmtId="0" fontId="39" fillId="6" borderId="15" xfId="0" applyFont="1" applyFill="1" applyBorder="1" applyAlignment="1" applyProtection="1">
      <alignment horizontal="left" vertical="center" wrapText="1"/>
      <protection hidden="1"/>
    </xf>
    <xf numFmtId="0" fontId="9" fillId="6" borderId="15" xfId="0" applyFont="1" applyFill="1" applyBorder="1" applyAlignment="1" applyProtection="1">
      <alignment horizontal="center" vertical="center"/>
      <protection locked="0" hidden="1"/>
    </xf>
    <xf numFmtId="44" fontId="7" fillId="0" borderId="15" xfId="1" applyFont="1" applyBorder="1" applyAlignment="1" applyProtection="1">
      <alignment horizontal="center" vertical="center" wrapText="1"/>
      <protection hidden="1"/>
    </xf>
    <xf numFmtId="49" fontId="3" fillId="0" borderId="7" xfId="0" applyNumberFormat="1" applyFont="1" applyBorder="1" applyAlignment="1" applyProtection="1">
      <alignment vertical="center" wrapText="1"/>
      <protection hidden="1"/>
    </xf>
    <xf numFmtId="49" fontId="7" fillId="0" borderId="0" xfId="0" applyNumberFormat="1" applyFont="1" applyProtection="1">
      <protection hidden="1"/>
    </xf>
    <xf numFmtId="0" fontId="16" fillId="0" borderId="0" xfId="0" applyFont="1" applyAlignment="1" applyProtection="1">
      <alignment horizontal="left" vertical="center"/>
      <protection hidden="1"/>
    </xf>
    <xf numFmtId="0" fontId="3" fillId="0" borderId="22" xfId="0" applyFont="1" applyBorder="1" applyAlignment="1" applyProtection="1">
      <alignment horizontal="left" vertical="center"/>
      <protection hidden="1"/>
    </xf>
    <xf numFmtId="0" fontId="3" fillId="0" borderId="20" xfId="0" applyFont="1" applyBorder="1" applyAlignment="1" applyProtection="1">
      <alignment horizontal="left" vertical="center"/>
      <protection hidden="1"/>
    </xf>
    <xf numFmtId="0" fontId="49" fillId="0" borderId="0" xfId="0" applyFont="1" applyAlignment="1" applyProtection="1">
      <alignment vertical="top" wrapText="1"/>
      <protection hidden="1"/>
    </xf>
    <xf numFmtId="0" fontId="3" fillId="3" borderId="0" xfId="0" applyFont="1" applyFill="1" applyProtection="1">
      <protection hidden="1"/>
    </xf>
    <xf numFmtId="0" fontId="50" fillId="0" borderId="0" xfId="0" applyFont="1" applyAlignment="1" applyProtection="1">
      <alignment horizontal="left" vertical="center"/>
      <protection hidden="1"/>
    </xf>
    <xf numFmtId="0" fontId="50" fillId="0" borderId="0" xfId="0" applyFont="1" applyAlignment="1" applyProtection="1">
      <alignment vertical="center"/>
      <protection hidden="1"/>
    </xf>
    <xf numFmtId="49" fontId="52" fillId="3" borderId="7" xfId="0" applyNumberFormat="1" applyFont="1" applyFill="1" applyBorder="1" applyProtection="1">
      <protection hidden="1"/>
    </xf>
    <xf numFmtId="0" fontId="52" fillId="3" borderId="0" xfId="0" applyFont="1" applyFill="1" applyAlignment="1" applyProtection="1">
      <alignment wrapText="1"/>
      <protection hidden="1"/>
    </xf>
    <xf numFmtId="0" fontId="9" fillId="0" borderId="7" xfId="0" applyFont="1" applyBorder="1" applyAlignment="1" applyProtection="1">
      <alignment horizontal="center" vertical="center" wrapText="1"/>
      <protection hidden="1"/>
    </xf>
    <xf numFmtId="0" fontId="9" fillId="0" borderId="0" xfId="0" applyFont="1" applyAlignment="1" applyProtection="1">
      <alignment horizontal="center" vertical="center" wrapText="1"/>
      <protection hidden="1"/>
    </xf>
    <xf numFmtId="0" fontId="10" fillId="2" borderId="7" xfId="0" applyFont="1" applyFill="1" applyBorder="1" applyAlignment="1" applyProtection="1">
      <alignment vertical="center"/>
      <protection hidden="1"/>
    </xf>
    <xf numFmtId="164" fontId="7" fillId="0" borderId="63" xfId="1" applyNumberFormat="1" applyFont="1" applyBorder="1" applyAlignment="1" applyProtection="1">
      <alignment horizontal="center" vertical="center"/>
      <protection hidden="1"/>
    </xf>
    <xf numFmtId="0" fontId="54" fillId="0" borderId="16" xfId="0" applyFont="1" applyBorder="1" applyAlignment="1" applyProtection="1">
      <alignment horizontal="center" vertical="center"/>
      <protection locked="0" hidden="1"/>
    </xf>
    <xf numFmtId="166" fontId="3" fillId="0" borderId="15" xfId="0" applyNumberFormat="1" applyFont="1" applyBorder="1" applyAlignment="1" applyProtection="1">
      <alignment horizontal="justify" vertical="center"/>
      <protection hidden="1"/>
    </xf>
    <xf numFmtId="166" fontId="3" fillId="0" borderId="15" xfId="1" applyNumberFormat="1" applyFont="1" applyBorder="1" applyAlignment="1" applyProtection="1">
      <alignment horizontal="center" vertical="center" wrapText="1"/>
      <protection hidden="1"/>
    </xf>
    <xf numFmtId="44" fontId="3" fillId="0" borderId="14" xfId="1" applyFont="1" applyBorder="1" applyAlignment="1" applyProtection="1">
      <alignment horizontal="center" vertical="center"/>
      <protection hidden="1"/>
    </xf>
    <xf numFmtId="0" fontId="54" fillId="0" borderId="67" xfId="0" applyFont="1" applyBorder="1" applyAlignment="1" applyProtection="1">
      <alignment horizontal="center" vertical="center"/>
      <protection locked="0" hidden="1"/>
    </xf>
    <xf numFmtId="166" fontId="3" fillId="0" borderId="68" xfId="0" applyNumberFormat="1" applyFont="1" applyBorder="1" applyAlignment="1" applyProtection="1">
      <alignment horizontal="justify" vertical="center"/>
      <protection hidden="1"/>
    </xf>
    <xf numFmtId="166" fontId="3" fillId="0" borderId="68" xfId="1" applyNumberFormat="1" applyFont="1" applyBorder="1" applyAlignment="1" applyProtection="1">
      <alignment horizontal="center" vertical="center" wrapText="1"/>
      <protection hidden="1"/>
    </xf>
    <xf numFmtId="43" fontId="3" fillId="0" borderId="0" xfId="0" applyNumberFormat="1" applyFont="1" applyProtection="1">
      <protection hidden="1"/>
    </xf>
    <xf numFmtId="0" fontId="31" fillId="2" borderId="7" xfId="0" applyFont="1" applyFill="1" applyBorder="1" applyAlignment="1" applyProtection="1">
      <alignment horizontal="center" vertical="center"/>
      <protection hidden="1"/>
    </xf>
    <xf numFmtId="44" fontId="6" fillId="2" borderId="0" xfId="0" applyNumberFormat="1" applyFont="1" applyFill="1" applyAlignment="1" applyProtection="1">
      <alignment horizontal="center" vertical="center"/>
      <protection hidden="1"/>
    </xf>
    <xf numFmtId="166" fontId="3" fillId="0" borderId="52" xfId="0" applyNumberFormat="1" applyFont="1" applyBorder="1" applyAlignment="1" applyProtection="1">
      <alignment horizontal="justify" vertical="center"/>
      <protection hidden="1"/>
    </xf>
    <xf numFmtId="166" fontId="3" fillId="0" borderId="52" xfId="1" applyNumberFormat="1" applyFont="1" applyBorder="1" applyAlignment="1" applyProtection="1">
      <alignment horizontal="center" vertical="center" wrapText="1"/>
      <protection hidden="1"/>
    </xf>
    <xf numFmtId="165" fontId="3" fillId="0" borderId="0" xfId="0" applyNumberFormat="1" applyFont="1" applyProtection="1">
      <protection hidden="1"/>
    </xf>
    <xf numFmtId="167" fontId="3" fillId="0" borderId="0" xfId="0" applyNumberFormat="1" applyFont="1" applyAlignment="1" applyProtection="1">
      <alignment vertical="center" wrapText="1"/>
      <protection hidden="1"/>
    </xf>
    <xf numFmtId="0" fontId="55" fillId="0" borderId="0" xfId="0" applyFont="1" applyAlignment="1" applyProtection="1">
      <alignment wrapText="1"/>
      <protection hidden="1"/>
    </xf>
    <xf numFmtId="0" fontId="3" fillId="0" borderId="7" xfId="0" applyFont="1" applyBorder="1" applyProtection="1">
      <protection hidden="1"/>
    </xf>
    <xf numFmtId="0" fontId="56" fillId="0" borderId="0" xfId="0" applyFont="1" applyAlignment="1" applyProtection="1">
      <alignment vertical="center"/>
      <protection hidden="1"/>
    </xf>
    <xf numFmtId="44" fontId="3" fillId="0" borderId="0" xfId="0" applyNumberFormat="1" applyFont="1" applyAlignment="1" applyProtection="1">
      <alignment vertical="center" wrapText="1"/>
      <protection hidden="1"/>
    </xf>
    <xf numFmtId="0" fontId="11" fillId="0" borderId="0" xfId="0" applyFont="1" applyAlignment="1" applyProtection="1">
      <alignment horizontal="center" vertical="center" wrapText="1"/>
      <protection hidden="1"/>
    </xf>
    <xf numFmtId="49" fontId="3" fillId="0" borderId="7" xfId="0" applyNumberFormat="1" applyFont="1" applyBorder="1" applyProtection="1">
      <protection hidden="1"/>
    </xf>
    <xf numFmtId="0" fontId="7" fillId="3" borderId="68" xfId="0" applyFont="1" applyFill="1" applyBorder="1" applyAlignment="1" applyProtection="1">
      <alignment horizontal="center" vertical="center" wrapText="1"/>
      <protection hidden="1"/>
    </xf>
    <xf numFmtId="44" fontId="7" fillId="3" borderId="68" xfId="1" applyFont="1" applyFill="1" applyBorder="1" applyAlignment="1" applyProtection="1">
      <alignment horizontal="center" vertical="center" wrapText="1"/>
      <protection hidden="1"/>
    </xf>
    <xf numFmtId="44" fontId="7" fillId="0" borderId="65" xfId="1" applyFont="1" applyFill="1" applyBorder="1" applyAlignment="1" applyProtection="1">
      <alignment horizontal="center" vertical="center" wrapText="1"/>
      <protection hidden="1"/>
    </xf>
    <xf numFmtId="0" fontId="3" fillId="3" borderId="16" xfId="0" applyFont="1" applyFill="1" applyBorder="1" applyAlignment="1" applyProtection="1">
      <alignment horizontal="center" vertical="center"/>
      <protection locked="0" hidden="1"/>
    </xf>
    <xf numFmtId="0" fontId="3" fillId="3" borderId="32" xfId="0" applyFont="1" applyFill="1" applyBorder="1" applyAlignment="1" applyProtection="1">
      <alignment horizontal="center" vertical="center"/>
      <protection locked="0" hidden="1"/>
    </xf>
    <xf numFmtId="0" fontId="3" fillId="3" borderId="15" xfId="0" applyFont="1" applyFill="1" applyBorder="1" applyAlignment="1" applyProtection="1">
      <alignment horizontal="center" vertical="center"/>
      <protection locked="0" hidden="1"/>
    </xf>
    <xf numFmtId="0" fontId="3" fillId="0" borderId="15" xfId="0" applyFont="1" applyBorder="1" applyAlignment="1" applyProtection="1">
      <alignment horizontal="center" vertical="center"/>
      <protection locked="0" hidden="1"/>
    </xf>
    <xf numFmtId="0" fontId="3" fillId="3" borderId="15" xfId="0" applyFont="1" applyFill="1" applyBorder="1" applyAlignment="1" applyProtection="1">
      <alignment horizontal="center" vertical="center"/>
      <protection hidden="1"/>
    </xf>
    <xf numFmtId="0" fontId="57" fillId="3" borderId="15" xfId="0" applyFont="1" applyFill="1" applyBorder="1" applyAlignment="1" applyProtection="1">
      <alignment horizontal="center" vertical="center"/>
      <protection hidden="1"/>
    </xf>
    <xf numFmtId="44" fontId="40" fillId="3" borderId="15" xfId="1" applyFont="1" applyFill="1" applyBorder="1" applyAlignment="1" applyProtection="1">
      <alignment horizontal="center" vertical="center" wrapText="1"/>
      <protection hidden="1"/>
    </xf>
    <xf numFmtId="44" fontId="40" fillId="3" borderId="14" xfId="1" applyFont="1" applyFill="1" applyBorder="1" applyAlignment="1" applyProtection="1">
      <alignment horizontal="center" vertical="center" wrapText="1"/>
      <protection hidden="1"/>
    </xf>
    <xf numFmtId="44" fontId="3" fillId="3" borderId="58" xfId="1" applyFont="1" applyFill="1" applyBorder="1" applyAlignment="1" applyProtection="1">
      <alignment horizontal="center" wrapText="1"/>
      <protection hidden="1"/>
    </xf>
    <xf numFmtId="44" fontId="3" fillId="3" borderId="22" xfId="1" applyFont="1" applyFill="1" applyBorder="1" applyAlignment="1" applyProtection="1">
      <alignment horizontal="center" wrapText="1"/>
      <protection hidden="1"/>
    </xf>
    <xf numFmtId="44" fontId="3" fillId="3" borderId="31" xfId="1" applyFont="1" applyFill="1" applyBorder="1" applyAlignment="1" applyProtection="1">
      <alignment horizontal="center" wrapText="1"/>
      <protection hidden="1"/>
    </xf>
    <xf numFmtId="0" fontId="46" fillId="3" borderId="7" xfId="0" applyFont="1" applyFill="1" applyBorder="1" applyAlignment="1" applyProtection="1">
      <alignment vertical="center" wrapText="1"/>
      <protection hidden="1"/>
    </xf>
    <xf numFmtId="0" fontId="46" fillId="3" borderId="0" xfId="0" applyFont="1" applyFill="1" applyAlignment="1" applyProtection="1">
      <alignment vertical="center" wrapText="1"/>
      <protection hidden="1"/>
    </xf>
    <xf numFmtId="44" fontId="7" fillId="3" borderId="53" xfId="1" applyFont="1" applyFill="1" applyBorder="1" applyAlignment="1" applyProtection="1">
      <alignment horizontal="center" wrapText="1"/>
      <protection hidden="1"/>
    </xf>
    <xf numFmtId="0" fontId="3" fillId="2" borderId="0" xfId="2" applyFont="1" applyFill="1" applyAlignment="1" applyProtection="1">
      <alignment vertical="center" wrapText="1"/>
      <protection hidden="1"/>
    </xf>
    <xf numFmtId="0" fontId="12" fillId="2" borderId="0" xfId="2" applyFill="1" applyProtection="1">
      <protection hidden="1"/>
    </xf>
    <xf numFmtId="0" fontId="3" fillId="0" borderId="0" xfId="2" applyFont="1" applyAlignment="1" applyProtection="1">
      <alignment wrapText="1"/>
      <protection hidden="1"/>
    </xf>
    <xf numFmtId="0" fontId="22" fillId="0" borderId="0" xfId="2" applyFont="1" applyAlignment="1" applyProtection="1">
      <alignment wrapText="1"/>
      <protection hidden="1"/>
    </xf>
    <xf numFmtId="0" fontId="7" fillId="0" borderId="0" xfId="2" applyFont="1" applyAlignment="1" applyProtection="1">
      <alignment horizontal="center"/>
      <protection hidden="1"/>
    </xf>
    <xf numFmtId="0" fontId="11" fillId="3" borderId="0" xfId="2" applyFont="1" applyFill="1" applyAlignment="1" applyProtection="1">
      <alignment vertical="center" wrapText="1"/>
      <protection hidden="1"/>
    </xf>
    <xf numFmtId="0" fontId="7" fillId="0" borderId="16" xfId="2" applyFont="1" applyBorder="1" applyAlignment="1" applyProtection="1">
      <alignment horizontal="center" vertical="center"/>
      <protection hidden="1"/>
    </xf>
    <xf numFmtId="0" fontId="7" fillId="0" borderId="14" xfId="2" applyFont="1" applyBorder="1" applyAlignment="1" applyProtection="1">
      <alignment vertical="center"/>
      <protection hidden="1"/>
    </xf>
    <xf numFmtId="0" fontId="7" fillId="0" borderId="31" xfId="2" applyFont="1" applyBorder="1" applyAlignment="1" applyProtection="1">
      <alignment vertical="center"/>
      <protection hidden="1"/>
    </xf>
    <xf numFmtId="0" fontId="7" fillId="0" borderId="32" xfId="2" applyFont="1" applyBorder="1" applyAlignment="1" applyProtection="1">
      <alignment vertical="center"/>
      <protection hidden="1"/>
    </xf>
    <xf numFmtId="0" fontId="3" fillId="0" borderId="21" xfId="2" applyFont="1" applyBorder="1" applyAlignment="1" applyProtection="1">
      <alignment horizontal="left" vertical="center"/>
      <protection hidden="1"/>
    </xf>
    <xf numFmtId="0" fontId="3" fillId="0" borderId="20" xfId="2" applyFont="1" applyBorder="1" applyAlignment="1" applyProtection="1">
      <alignment horizontal="left" vertical="center"/>
      <protection hidden="1"/>
    </xf>
    <xf numFmtId="0" fontId="3" fillId="0" borderId="20" xfId="2" applyFont="1" applyBorder="1" applyAlignment="1" applyProtection="1">
      <alignment horizontal="center" vertical="center"/>
      <protection hidden="1"/>
    </xf>
    <xf numFmtId="0" fontId="3" fillId="0" borderId="0" xfId="2" applyFont="1" applyAlignment="1" applyProtection="1">
      <alignment vertical="center"/>
      <protection hidden="1"/>
    </xf>
    <xf numFmtId="0" fontId="7" fillId="0" borderId="10" xfId="2" applyFont="1" applyBorder="1" applyAlignment="1" applyProtection="1">
      <alignment horizontal="center" vertical="center"/>
      <protection hidden="1"/>
    </xf>
    <xf numFmtId="0" fontId="7" fillId="0" borderId="9" xfId="2" applyFont="1" applyBorder="1" applyAlignment="1" applyProtection="1">
      <alignment horizontal="center" vertical="center"/>
      <protection hidden="1"/>
    </xf>
    <xf numFmtId="0" fontId="3" fillId="0" borderId="7" xfId="2" applyFont="1" applyBorder="1" applyAlignment="1" applyProtection="1">
      <alignment horizontal="left" vertical="center"/>
      <protection hidden="1"/>
    </xf>
    <xf numFmtId="0" fontId="3" fillId="0" borderId="0" xfId="2" applyFont="1" applyAlignment="1" applyProtection="1">
      <alignment horizontal="left" vertical="center"/>
      <protection hidden="1"/>
    </xf>
    <xf numFmtId="0" fontId="3" fillId="0" borderId="0" xfId="2" applyFont="1" applyAlignment="1" applyProtection="1">
      <alignment horizontal="center" vertical="center"/>
      <protection hidden="1"/>
    </xf>
    <xf numFmtId="0" fontId="3" fillId="0" borderId="0" xfId="2" applyFont="1" applyAlignment="1" applyProtection="1">
      <alignment horizontal="right" vertical="center"/>
      <protection hidden="1"/>
    </xf>
    <xf numFmtId="0" fontId="3" fillId="0" borderId="7" xfId="2" applyFont="1" applyBorder="1" applyAlignment="1" applyProtection="1">
      <alignment horizontal="center" vertical="center"/>
      <protection hidden="1"/>
    </xf>
    <xf numFmtId="0" fontId="6" fillId="2" borderId="0" xfId="2" applyFont="1" applyFill="1" applyAlignment="1" applyProtection="1">
      <alignment horizontal="center" vertical="center"/>
      <protection hidden="1"/>
    </xf>
    <xf numFmtId="0" fontId="16" fillId="0" borderId="7" xfId="2" applyFont="1" applyBorder="1" applyAlignment="1" applyProtection="1">
      <alignment horizontal="center" vertical="center"/>
      <protection hidden="1"/>
    </xf>
    <xf numFmtId="0" fontId="16" fillId="0" borderId="0" xfId="2" applyFont="1" applyAlignment="1" applyProtection="1">
      <alignment horizontal="center" vertical="center"/>
      <protection hidden="1"/>
    </xf>
    <xf numFmtId="0" fontId="7" fillId="0" borderId="0" xfId="2" applyFont="1" applyAlignment="1" applyProtection="1">
      <alignment vertical="center" wrapText="1"/>
      <protection hidden="1"/>
    </xf>
    <xf numFmtId="0" fontId="3" fillId="0" borderId="0" xfId="2" quotePrefix="1" applyFont="1" applyAlignment="1" applyProtection="1">
      <alignment vertical="center"/>
      <protection hidden="1"/>
    </xf>
    <xf numFmtId="0" fontId="19" fillId="0" borderId="0" xfId="2" applyFont="1" applyAlignment="1" applyProtection="1">
      <alignment vertical="center"/>
      <protection hidden="1"/>
    </xf>
    <xf numFmtId="0" fontId="7" fillId="0" borderId="0" xfId="2" applyFont="1" applyAlignment="1" applyProtection="1">
      <alignment vertical="center"/>
      <protection hidden="1"/>
    </xf>
    <xf numFmtId="49" fontId="7" fillId="0" borderId="0" xfId="2" applyNumberFormat="1" applyFont="1" applyAlignment="1" applyProtection="1">
      <alignment vertical="center" wrapText="1"/>
      <protection hidden="1"/>
    </xf>
    <xf numFmtId="0" fontId="17" fillId="0" borderId="0" xfId="2" applyFont="1" applyAlignment="1" applyProtection="1">
      <alignment vertical="center"/>
      <protection hidden="1"/>
    </xf>
    <xf numFmtId="0" fontId="16" fillId="0" borderId="7" xfId="2" applyFont="1" applyBorder="1" applyAlignment="1" applyProtection="1">
      <alignment horizontal="left" vertical="center"/>
      <protection hidden="1"/>
    </xf>
    <xf numFmtId="0" fontId="16" fillId="0" borderId="0" xfId="2" applyFont="1" applyAlignment="1" applyProtection="1">
      <alignment horizontal="left" vertical="center"/>
      <protection hidden="1"/>
    </xf>
    <xf numFmtId="0" fontId="16" fillId="0" borderId="0" xfId="2" applyFont="1" applyAlignment="1" applyProtection="1">
      <alignment vertical="center"/>
      <protection hidden="1"/>
    </xf>
    <xf numFmtId="0" fontId="7" fillId="0" borderId="0" xfId="2" applyFont="1" applyAlignment="1" applyProtection="1">
      <alignment horizontal="center" vertical="center"/>
      <protection hidden="1"/>
    </xf>
    <xf numFmtId="0" fontId="15" fillId="0" borderId="0" xfId="2" applyFont="1" applyAlignment="1" applyProtection="1">
      <alignment horizontal="center" vertical="center" wrapText="1"/>
      <protection hidden="1"/>
    </xf>
    <xf numFmtId="0" fontId="3" fillId="0" borderId="0" xfId="2" applyFont="1" applyAlignment="1" applyProtection="1">
      <alignment horizontal="right" vertical="top"/>
      <protection hidden="1"/>
    </xf>
    <xf numFmtId="0" fontId="3" fillId="0" borderId="24" xfId="2" applyFont="1" applyBorder="1" applyAlignment="1" applyProtection="1">
      <alignment horizontal="center" vertical="center"/>
      <protection locked="0" hidden="1"/>
    </xf>
    <xf numFmtId="0" fontId="3" fillId="0" borderId="0" xfId="2" applyFont="1" applyAlignment="1" applyProtection="1">
      <alignment horizontal="right"/>
      <protection hidden="1"/>
    </xf>
    <xf numFmtId="0" fontId="3" fillId="0" borderId="2" xfId="2" applyFont="1" applyBorder="1" applyAlignment="1" applyProtection="1">
      <alignment horizontal="right" vertical="center"/>
      <protection locked="0" hidden="1"/>
    </xf>
    <xf numFmtId="0" fontId="12" fillId="0" borderId="7" xfId="2" applyBorder="1" applyProtection="1">
      <protection hidden="1"/>
    </xf>
    <xf numFmtId="0" fontId="3" fillId="0" borderId="25" xfId="2" applyFont="1" applyBorder="1" applyAlignment="1" applyProtection="1">
      <alignment horizontal="right" vertical="center"/>
      <protection hidden="1"/>
    </xf>
    <xf numFmtId="0" fontId="3" fillId="0" borderId="0" xfId="2" applyFont="1" applyAlignment="1" applyProtection="1">
      <alignment horizontal="center" vertical="center" wrapText="1"/>
      <protection hidden="1"/>
    </xf>
    <xf numFmtId="0" fontId="3" fillId="0" borderId="7" xfId="2" applyFont="1" applyBorder="1" applyAlignment="1" applyProtection="1">
      <alignment horizontal="right"/>
      <protection hidden="1"/>
    </xf>
    <xf numFmtId="49" fontId="3" fillId="0" borderId="0" xfId="2" applyNumberFormat="1" applyFont="1" applyAlignment="1" applyProtection="1">
      <alignment vertical="center"/>
      <protection hidden="1"/>
    </xf>
    <xf numFmtId="49" fontId="7" fillId="0" borderId="7" xfId="2" applyNumberFormat="1" applyFont="1" applyBorder="1" applyProtection="1">
      <protection hidden="1"/>
    </xf>
    <xf numFmtId="49" fontId="7" fillId="0" borderId="0" xfId="2" applyNumberFormat="1" applyFont="1" applyProtection="1">
      <protection hidden="1"/>
    </xf>
    <xf numFmtId="49" fontId="3" fillId="0" borderId="0" xfId="2" applyNumberFormat="1" applyFont="1" applyAlignment="1" applyProtection="1">
      <alignment vertical="center" wrapText="1"/>
      <protection hidden="1"/>
    </xf>
    <xf numFmtId="0" fontId="3" fillId="0" borderId="0" xfId="2" applyFont="1" applyAlignment="1" applyProtection="1">
      <alignment vertical="center" wrapText="1"/>
      <protection hidden="1"/>
    </xf>
    <xf numFmtId="49" fontId="3" fillId="0" borderId="7" xfId="2" applyNumberFormat="1" applyFont="1" applyBorder="1" applyProtection="1">
      <protection hidden="1"/>
    </xf>
    <xf numFmtId="49" fontId="3" fillId="0" borderId="0" xfId="2" applyNumberFormat="1" applyFont="1" applyProtection="1">
      <protection hidden="1"/>
    </xf>
    <xf numFmtId="16" fontId="7" fillId="0" borderId="16" xfId="2" applyNumberFormat="1" applyFont="1" applyBorder="1" applyAlignment="1" applyProtection="1">
      <alignment horizontal="center" vertical="center" wrapText="1"/>
      <protection hidden="1"/>
    </xf>
    <xf numFmtId="16" fontId="7" fillId="0" borderId="32" xfId="2" applyNumberFormat="1" applyFont="1" applyBorder="1" applyAlignment="1" applyProtection="1">
      <alignment horizontal="center" vertical="center" wrapText="1"/>
      <protection hidden="1"/>
    </xf>
    <xf numFmtId="16" fontId="7" fillId="0" borderId="15" xfId="2" applyNumberFormat="1" applyFont="1" applyBorder="1" applyAlignment="1" applyProtection="1">
      <alignment horizontal="center" vertical="center" wrapText="1"/>
      <protection hidden="1"/>
    </xf>
    <xf numFmtId="0" fontId="7" fillId="3" borderId="68" xfId="2" applyFont="1" applyFill="1" applyBorder="1" applyAlignment="1" applyProtection="1">
      <alignment horizontal="center" vertical="center" wrapText="1"/>
      <protection hidden="1"/>
    </xf>
    <xf numFmtId="0" fontId="7" fillId="0" borderId="15" xfId="2" applyFont="1" applyBorder="1" applyAlignment="1" applyProtection="1">
      <alignment horizontal="center" vertical="center" wrapText="1"/>
      <protection hidden="1"/>
    </xf>
    <xf numFmtId="0" fontId="3" fillId="0" borderId="16" xfId="2" applyFont="1" applyBorder="1" applyAlignment="1" applyProtection="1">
      <alignment horizontal="center" vertical="center"/>
      <protection locked="0" hidden="1"/>
    </xf>
    <xf numFmtId="0" fontId="3" fillId="0" borderId="32" xfId="2" applyFont="1" applyBorder="1" applyAlignment="1" applyProtection="1">
      <alignment horizontal="center" vertical="center"/>
      <protection locked="0" hidden="1"/>
    </xf>
    <xf numFmtId="0" fontId="3" fillId="0" borderId="15" xfId="2" applyFont="1" applyBorder="1" applyAlignment="1" applyProtection="1">
      <alignment horizontal="center" vertical="center"/>
      <protection locked="0" hidden="1"/>
    </xf>
    <xf numFmtId="0" fontId="3" fillId="0" borderId="15" xfId="2" applyFont="1" applyBorder="1" applyAlignment="1" applyProtection="1">
      <alignment horizontal="center" vertical="center"/>
      <protection hidden="1"/>
    </xf>
    <xf numFmtId="44" fontId="3" fillId="0" borderId="15" xfId="1" applyFont="1" applyFill="1" applyBorder="1" applyAlignment="1" applyProtection="1">
      <alignment horizontal="center" vertical="center" wrapText="1"/>
      <protection hidden="1"/>
    </xf>
    <xf numFmtId="0" fontId="3" fillId="3" borderId="0" xfId="2" applyFont="1" applyFill="1" applyAlignment="1" applyProtection="1">
      <alignment horizontal="center" wrapText="1"/>
      <protection hidden="1"/>
    </xf>
    <xf numFmtId="0" fontId="63" fillId="0" borderId="7" xfId="2" applyFont="1" applyBorder="1" applyAlignment="1" applyProtection="1">
      <alignment vertical="center" wrapText="1"/>
      <protection hidden="1"/>
    </xf>
    <xf numFmtId="0" fontId="63" fillId="0" borderId="0" xfId="2" applyFont="1" applyAlignment="1" applyProtection="1">
      <alignment vertical="center" wrapText="1"/>
      <protection hidden="1"/>
    </xf>
    <xf numFmtId="0" fontId="7" fillId="0" borderId="0" xfId="2" applyFont="1" applyAlignment="1" applyProtection="1">
      <alignment horizontal="center" wrapText="1"/>
      <protection hidden="1"/>
    </xf>
    <xf numFmtId="44" fontId="7" fillId="0" borderId="0" xfId="1" applyFont="1" applyBorder="1" applyAlignment="1" applyProtection="1">
      <alignment horizontal="center"/>
      <protection hidden="1"/>
    </xf>
    <xf numFmtId="0" fontId="59" fillId="3" borderId="7" xfId="2" applyFont="1" applyFill="1" applyBorder="1" applyAlignment="1" applyProtection="1">
      <alignment horizontal="center" vertical="center" wrapText="1"/>
      <protection hidden="1"/>
    </xf>
    <xf numFmtId="0" fontId="59" fillId="3" borderId="0" xfId="2" applyFont="1" applyFill="1" applyAlignment="1" applyProtection="1">
      <alignment horizontal="center" vertical="center" wrapText="1"/>
      <protection hidden="1"/>
    </xf>
    <xf numFmtId="0" fontId="7" fillId="0" borderId="7" xfId="2" applyFont="1" applyBorder="1" applyAlignment="1" applyProtection="1">
      <alignment horizontal="center" vertical="center"/>
      <protection hidden="1"/>
    </xf>
    <xf numFmtId="0" fontId="7" fillId="0" borderId="0" xfId="2" applyFont="1" applyAlignment="1" applyProtection="1">
      <alignment horizontal="left" vertical="center"/>
      <protection hidden="1"/>
    </xf>
    <xf numFmtId="0" fontId="7" fillId="0" borderId="9" xfId="2" applyFont="1" applyBorder="1" applyAlignment="1" applyProtection="1">
      <alignment vertical="center"/>
      <protection hidden="1"/>
    </xf>
    <xf numFmtId="0" fontId="7" fillId="0" borderId="9" xfId="2" applyFont="1" applyBorder="1" applyAlignment="1" applyProtection="1">
      <alignment horizontal="right" vertical="center"/>
      <protection hidden="1"/>
    </xf>
    <xf numFmtId="0" fontId="7" fillId="0" borderId="9" xfId="2" applyFont="1" applyBorder="1" applyAlignment="1" applyProtection="1">
      <alignment horizontal="left" vertical="center"/>
      <protection hidden="1"/>
    </xf>
    <xf numFmtId="0" fontId="3" fillId="0" borderId="9" xfId="2" applyFont="1" applyBorder="1" applyAlignment="1" applyProtection="1">
      <alignment horizontal="left" vertical="center"/>
      <protection hidden="1"/>
    </xf>
    <xf numFmtId="0" fontId="64" fillId="0" borderId="0" xfId="2" applyFont="1" applyProtection="1">
      <protection hidden="1"/>
    </xf>
    <xf numFmtId="0" fontId="7" fillId="0" borderId="14" xfId="2" applyFont="1" applyBorder="1" applyAlignment="1" applyProtection="1">
      <alignment horizontal="center" vertical="center" wrapText="1"/>
      <protection hidden="1"/>
    </xf>
    <xf numFmtId="0" fontId="3" fillId="0" borderId="0" xfId="2" applyFont="1" applyAlignment="1" applyProtection="1">
      <alignment horizontal="center"/>
      <protection hidden="1"/>
    </xf>
    <xf numFmtId="0" fontId="3" fillId="0" borderId="0" xfId="2" quotePrefix="1" applyFont="1" applyAlignment="1" applyProtection="1">
      <alignment horizontal="left" wrapText="1"/>
      <protection hidden="1"/>
    </xf>
    <xf numFmtId="0" fontId="3" fillId="0" borderId="0" xfId="2" applyFont="1" applyAlignment="1" applyProtection="1">
      <alignment horizontal="left" wrapText="1"/>
      <protection hidden="1"/>
    </xf>
    <xf numFmtId="44" fontId="3" fillId="0" borderId="17" xfId="1" applyFont="1" applyBorder="1" applyAlignment="1" applyProtection="1">
      <alignment horizontal="center" wrapText="1"/>
      <protection hidden="1"/>
    </xf>
    <xf numFmtId="44" fontId="3" fillId="0" borderId="14" xfId="2" applyNumberFormat="1" applyFont="1" applyBorder="1" applyAlignment="1" applyProtection="1">
      <alignment horizontal="center" wrapText="1"/>
      <protection hidden="1"/>
    </xf>
    <xf numFmtId="44" fontId="11" fillId="0" borderId="11" xfId="2" applyNumberFormat="1" applyFont="1" applyBorder="1" applyAlignment="1" applyProtection="1">
      <alignment horizontal="center" wrapText="1"/>
      <protection hidden="1"/>
    </xf>
    <xf numFmtId="0" fontId="58" fillId="0" borderId="7" xfId="2" applyFont="1" applyBorder="1" applyAlignment="1" applyProtection="1">
      <alignment vertical="center" wrapText="1"/>
      <protection hidden="1"/>
    </xf>
    <xf numFmtId="0" fontId="58" fillId="0" borderId="0" xfId="2" applyFont="1" applyAlignment="1" applyProtection="1">
      <alignment vertical="center" wrapText="1"/>
      <protection hidden="1"/>
    </xf>
    <xf numFmtId="0" fontId="58" fillId="0" borderId="0" xfId="2" applyFont="1" applyProtection="1">
      <protection hidden="1"/>
    </xf>
    <xf numFmtId="0" fontId="10" fillId="2" borderId="7" xfId="2" applyFont="1" applyFill="1" applyBorder="1" applyAlignment="1" applyProtection="1">
      <alignment vertical="center"/>
      <protection hidden="1"/>
    </xf>
    <xf numFmtId="0" fontId="10" fillId="2" borderId="0" xfId="2" applyFont="1" applyFill="1" applyAlignment="1" applyProtection="1">
      <alignment vertical="center"/>
      <protection hidden="1"/>
    </xf>
    <xf numFmtId="14" fontId="6" fillId="2" borderId="0" xfId="2" applyNumberFormat="1" applyFont="1" applyFill="1" applyAlignment="1" applyProtection="1">
      <alignment vertical="center"/>
      <protection hidden="1"/>
    </xf>
    <xf numFmtId="0" fontId="9" fillId="2" borderId="0" xfId="2" applyFont="1" applyFill="1" applyAlignment="1" applyProtection="1">
      <alignment horizontal="center" vertical="center"/>
      <protection hidden="1"/>
    </xf>
    <xf numFmtId="0" fontId="12" fillId="0" borderId="16" xfId="2" applyBorder="1" applyAlignment="1" applyProtection="1">
      <alignment horizontal="center" wrapText="1"/>
      <protection locked="0" hidden="1"/>
    </xf>
    <xf numFmtId="168" fontId="3" fillId="0" borderId="15" xfId="1" applyNumberFormat="1" applyFont="1" applyFill="1" applyBorder="1" applyAlignment="1" applyProtection="1">
      <alignment horizontal="center" vertical="center"/>
      <protection hidden="1"/>
    </xf>
    <xf numFmtId="164" fontId="3" fillId="0" borderId="14" xfId="1" applyNumberFormat="1" applyFont="1" applyBorder="1" applyAlignment="1" applyProtection="1">
      <alignment horizontal="center" vertical="center"/>
      <protection hidden="1"/>
    </xf>
    <xf numFmtId="164" fontId="14" fillId="2" borderId="0" xfId="2" applyNumberFormat="1" applyFont="1" applyFill="1" applyAlignment="1" applyProtection="1">
      <alignment horizontal="center" vertical="center"/>
      <protection hidden="1"/>
    </xf>
    <xf numFmtId="169" fontId="3" fillId="0" borderId="15" xfId="1" applyNumberFormat="1" applyFont="1" applyFill="1" applyBorder="1" applyAlignment="1" applyProtection="1">
      <alignment horizontal="center" vertical="center"/>
      <protection hidden="1"/>
    </xf>
    <xf numFmtId="168" fontId="3" fillId="0" borderId="15" xfId="2" applyNumberFormat="1" applyFont="1" applyBorder="1" applyAlignment="1" applyProtection="1">
      <alignment horizontal="center" vertical="center" wrapText="1"/>
      <protection hidden="1"/>
    </xf>
    <xf numFmtId="168" fontId="3" fillId="3" borderId="15" xfId="2" applyNumberFormat="1" applyFont="1" applyFill="1" applyBorder="1" applyAlignment="1" applyProtection="1">
      <alignment horizontal="center" vertical="center" wrapText="1"/>
      <protection hidden="1"/>
    </xf>
    <xf numFmtId="0" fontId="7" fillId="0" borderId="7" xfId="2" applyFont="1" applyBorder="1" applyAlignment="1" applyProtection="1">
      <alignment vertical="center" wrapText="1"/>
      <protection hidden="1"/>
    </xf>
    <xf numFmtId="164" fontId="3" fillId="0" borderId="17" xfId="2" applyNumberFormat="1" applyFont="1" applyBorder="1" applyAlignment="1" applyProtection="1">
      <alignment horizontal="center" vertical="center"/>
      <protection hidden="1"/>
    </xf>
    <xf numFmtId="164" fontId="3" fillId="0" borderId="14" xfId="2" applyNumberFormat="1" applyFont="1" applyBorder="1" applyAlignment="1" applyProtection="1">
      <alignment horizontal="center" vertical="center"/>
      <protection hidden="1"/>
    </xf>
    <xf numFmtId="164" fontId="3" fillId="0" borderId="11" xfId="2" applyNumberFormat="1" applyFont="1" applyBorder="1" applyAlignment="1" applyProtection="1">
      <alignment horizontal="center" vertical="center"/>
      <protection hidden="1"/>
    </xf>
    <xf numFmtId="49" fontId="11" fillId="0" borderId="0" xfId="2" applyNumberFormat="1" applyFont="1" applyAlignment="1" applyProtection="1">
      <alignment horizontal="center" vertical="center" wrapText="1"/>
      <protection hidden="1"/>
    </xf>
    <xf numFmtId="49" fontId="3" fillId="0" borderId="0" xfId="2" applyNumberFormat="1" applyFont="1" applyAlignment="1" applyProtection="1">
      <alignment horizontal="center" vertical="center"/>
      <protection hidden="1"/>
    </xf>
    <xf numFmtId="49" fontId="7" fillId="0" borderId="0" xfId="2" applyNumberFormat="1" applyFont="1" applyAlignment="1" applyProtection="1">
      <alignment horizontal="center" vertical="center"/>
      <protection hidden="1"/>
    </xf>
    <xf numFmtId="49" fontId="7" fillId="0" borderId="36" xfId="2" applyNumberFormat="1" applyFont="1" applyBorder="1" applyAlignment="1" applyProtection="1">
      <alignment horizontal="center" vertical="center"/>
      <protection locked="0" hidden="1"/>
    </xf>
    <xf numFmtId="49" fontId="7" fillId="0" borderId="37" xfId="2" applyNumberFormat="1" applyFont="1" applyBorder="1" applyAlignment="1" applyProtection="1">
      <alignment horizontal="center" vertical="center"/>
      <protection locked="0" hidden="1"/>
    </xf>
    <xf numFmtId="49" fontId="7" fillId="0" borderId="38" xfId="2" applyNumberFormat="1" applyFont="1" applyBorder="1" applyAlignment="1" applyProtection="1">
      <alignment horizontal="center" vertical="center"/>
      <protection locked="0" hidden="1"/>
    </xf>
    <xf numFmtId="0" fontId="7" fillId="0" borderId="39" xfId="2" applyFont="1" applyBorder="1" applyAlignment="1" applyProtection="1">
      <alignment horizontal="center" vertical="center"/>
      <protection locked="0" hidden="1"/>
    </xf>
    <xf numFmtId="0" fontId="7" fillId="0" borderId="40" xfId="2" applyFont="1" applyBorder="1" applyAlignment="1" applyProtection="1">
      <alignment horizontal="center" vertical="center"/>
      <protection locked="0" hidden="1"/>
    </xf>
    <xf numFmtId="0" fontId="7" fillId="0" borderId="41" xfId="2" applyFont="1" applyBorder="1" applyAlignment="1" applyProtection="1">
      <alignment horizontal="center" vertical="center"/>
      <protection locked="0" hidden="1"/>
    </xf>
    <xf numFmtId="0" fontId="7" fillId="0" borderId="42" xfId="2" applyFont="1" applyBorder="1" applyAlignment="1" applyProtection="1">
      <alignment horizontal="center" vertical="center"/>
      <protection locked="0" hidden="1"/>
    </xf>
    <xf numFmtId="0" fontId="7" fillId="0" borderId="43" xfId="2" applyFont="1" applyBorder="1" applyAlignment="1" applyProtection="1">
      <alignment horizontal="center" vertical="center"/>
      <protection locked="0" hidden="1"/>
    </xf>
    <xf numFmtId="0" fontId="7" fillId="0" borderId="44" xfId="2" applyFont="1" applyBorder="1" applyAlignment="1" applyProtection="1">
      <alignment horizontal="center" vertical="center"/>
      <protection locked="0" hidden="1"/>
    </xf>
    <xf numFmtId="0" fontId="7" fillId="0" borderId="45" xfId="2" applyFont="1" applyBorder="1" applyAlignment="1" applyProtection="1">
      <alignment horizontal="center" vertical="center"/>
      <protection locked="0" hidden="1"/>
    </xf>
    <xf numFmtId="0" fontId="7" fillId="0" borderId="46" xfId="2" applyFont="1" applyBorder="1" applyAlignment="1" applyProtection="1">
      <alignment horizontal="center" vertical="center"/>
      <protection locked="0" hidden="1"/>
    </xf>
    <xf numFmtId="0" fontId="7" fillId="0" borderId="47" xfId="2" applyFont="1" applyBorder="1" applyAlignment="1" applyProtection="1">
      <alignment horizontal="center" vertical="center"/>
      <protection locked="0" hidden="1"/>
    </xf>
    <xf numFmtId="49" fontId="7" fillId="0" borderId="39" xfId="2" applyNumberFormat="1" applyFont="1" applyBorder="1" applyAlignment="1" applyProtection="1">
      <alignment horizontal="center" vertical="center"/>
      <protection locked="0" hidden="1"/>
    </xf>
    <xf numFmtId="49" fontId="7" fillId="0" borderId="40" xfId="2" applyNumberFormat="1" applyFont="1" applyBorder="1" applyAlignment="1" applyProtection="1">
      <alignment horizontal="center" vertical="center"/>
      <protection locked="0" hidden="1"/>
    </xf>
    <xf numFmtId="49" fontId="7" fillId="0" borderId="41" xfId="2" applyNumberFormat="1" applyFont="1" applyBorder="1" applyAlignment="1" applyProtection="1">
      <alignment horizontal="center" vertical="center"/>
      <protection locked="0" hidden="1"/>
    </xf>
    <xf numFmtId="49" fontId="11" fillId="0" borderId="0" xfId="2" applyNumberFormat="1" applyFont="1" applyAlignment="1" applyProtection="1">
      <alignment horizontal="center" vertical="center"/>
      <protection hidden="1"/>
    </xf>
    <xf numFmtId="49" fontId="7" fillId="0" borderId="42" xfId="2" applyNumberFormat="1" applyFont="1" applyBorder="1" applyAlignment="1" applyProtection="1">
      <alignment horizontal="center" vertical="center"/>
      <protection locked="0" hidden="1"/>
    </xf>
    <xf numFmtId="49" fontId="7" fillId="0" borderId="43" xfId="2" applyNumberFormat="1" applyFont="1" applyBorder="1" applyAlignment="1" applyProtection="1">
      <alignment horizontal="center" vertical="center"/>
      <protection locked="0" hidden="1"/>
    </xf>
    <xf numFmtId="49" fontId="7" fillId="0" borderId="44" xfId="2" applyNumberFormat="1" applyFont="1" applyBorder="1" applyAlignment="1" applyProtection="1">
      <alignment horizontal="center" vertical="center"/>
      <protection locked="0" hidden="1"/>
    </xf>
    <xf numFmtId="0" fontId="10" fillId="0" borderId="7" xfId="2" applyFont="1" applyBorder="1" applyAlignment="1" applyProtection="1">
      <alignment vertical="center"/>
      <protection hidden="1"/>
    </xf>
    <xf numFmtId="0" fontId="10" fillId="0" borderId="0" xfId="2" applyFont="1" applyAlignment="1" applyProtection="1">
      <alignment vertical="center"/>
      <protection hidden="1"/>
    </xf>
    <xf numFmtId="14" fontId="6" fillId="0" borderId="0" xfId="2" applyNumberFormat="1" applyFont="1" applyAlignment="1" applyProtection="1">
      <alignment vertical="center"/>
      <protection hidden="1"/>
    </xf>
    <xf numFmtId="0" fontId="12" fillId="0" borderId="16" xfId="2" applyBorder="1" applyAlignment="1" applyProtection="1">
      <alignment horizontal="center" vertical="center" wrapText="1"/>
      <protection locked="0" hidden="1"/>
    </xf>
    <xf numFmtId="0" fontId="9" fillId="0" borderId="7" xfId="2" applyFont="1" applyBorder="1" applyAlignment="1" applyProtection="1">
      <alignment horizontal="center" vertical="center"/>
      <protection hidden="1"/>
    </xf>
    <xf numFmtId="0" fontId="9" fillId="0" borderId="0" xfId="2" applyFont="1" applyAlignment="1" applyProtection="1">
      <alignment horizontal="center" vertical="center"/>
      <protection hidden="1"/>
    </xf>
    <xf numFmtId="0" fontId="7" fillId="0" borderId="66" xfId="2" applyFont="1" applyBorder="1" applyAlignment="1" applyProtection="1">
      <alignment horizontal="center" vertical="center"/>
      <protection hidden="1"/>
    </xf>
    <xf numFmtId="0" fontId="7" fillId="0" borderId="52" xfId="2" applyFont="1" applyBorder="1" applyAlignment="1" applyProtection="1">
      <alignment horizontal="center" vertical="center"/>
      <protection hidden="1"/>
    </xf>
    <xf numFmtId="0" fontId="7" fillId="0" borderId="52" xfId="2" applyFont="1" applyBorder="1" applyAlignment="1" applyProtection="1">
      <alignment horizontal="center" vertical="center" wrapText="1"/>
      <protection hidden="1"/>
    </xf>
    <xf numFmtId="0" fontId="7" fillId="0" borderId="63" xfId="2" applyFont="1" applyBorder="1" applyAlignment="1" applyProtection="1">
      <alignment horizontal="center" vertical="center"/>
      <protection hidden="1"/>
    </xf>
    <xf numFmtId="168" fontId="3" fillId="0" borderId="15" xfId="1" applyNumberFormat="1" applyFont="1" applyFill="1" applyBorder="1" applyAlignment="1" applyProtection="1">
      <alignment horizontal="center" vertical="center" wrapText="1"/>
      <protection hidden="1"/>
    </xf>
    <xf numFmtId="168" fontId="3" fillId="0" borderId="68" xfId="1" applyNumberFormat="1" applyFont="1" applyFill="1" applyBorder="1" applyAlignment="1" applyProtection="1">
      <alignment horizontal="center" vertical="center"/>
      <protection hidden="1"/>
    </xf>
    <xf numFmtId="168" fontId="3" fillId="0" borderId="68" xfId="1" applyNumberFormat="1" applyFont="1" applyFill="1" applyBorder="1" applyAlignment="1" applyProtection="1">
      <alignment horizontal="center" vertical="center" wrapText="1"/>
      <protection hidden="1"/>
    </xf>
    <xf numFmtId="0" fontId="7" fillId="0" borderId="14" xfId="2" applyFont="1" applyBorder="1" applyAlignment="1" applyProtection="1">
      <alignment horizontal="center" vertical="center"/>
      <protection hidden="1"/>
    </xf>
    <xf numFmtId="167" fontId="11" fillId="0" borderId="17" xfId="2" applyNumberFormat="1" applyFont="1" applyBorder="1" applyAlignment="1" applyProtection="1">
      <alignment vertical="center" wrapText="1"/>
      <protection hidden="1"/>
    </xf>
    <xf numFmtId="0" fontId="11" fillId="0" borderId="7" xfId="2" applyFont="1" applyBorder="1" applyAlignment="1" applyProtection="1">
      <alignment horizontal="center" vertical="center" wrapText="1"/>
      <protection hidden="1"/>
    </xf>
    <xf numFmtId="167" fontId="11" fillId="0" borderId="14" xfId="2" applyNumberFormat="1" applyFont="1" applyBorder="1" applyAlignment="1" applyProtection="1">
      <alignment vertical="center" wrapText="1"/>
      <protection hidden="1"/>
    </xf>
    <xf numFmtId="167" fontId="11" fillId="0" borderId="11" xfId="2" applyNumberFormat="1" applyFont="1" applyBorder="1" applyAlignment="1" applyProtection="1">
      <alignment vertical="center" wrapText="1"/>
      <protection hidden="1"/>
    </xf>
    <xf numFmtId="170" fontId="9" fillId="0" borderId="0" xfId="1" applyNumberFormat="1" applyFont="1" applyFill="1" applyBorder="1" applyAlignment="1" applyProtection="1">
      <alignment horizontal="center" vertical="center" wrapText="1"/>
      <protection hidden="1"/>
    </xf>
    <xf numFmtId="167" fontId="11" fillId="0" borderId="0" xfId="2" applyNumberFormat="1" applyFont="1" applyAlignment="1" applyProtection="1">
      <alignment vertical="center" wrapText="1"/>
      <protection hidden="1"/>
    </xf>
    <xf numFmtId="0" fontId="68" fillId="0" borderId="7" xfId="2" applyFont="1" applyBorder="1" applyAlignment="1" applyProtection="1">
      <alignment horizontal="center" vertical="center"/>
      <protection hidden="1"/>
    </xf>
    <xf numFmtId="0" fontId="68" fillId="0" borderId="0" xfId="2" applyFont="1" applyAlignment="1" applyProtection="1">
      <alignment horizontal="center" vertical="center"/>
      <protection hidden="1"/>
    </xf>
    <xf numFmtId="0" fontId="70" fillId="9" borderId="0" xfId="2" applyFont="1" applyFill="1" applyAlignment="1" applyProtection="1">
      <alignment horizontal="right" wrapText="1"/>
      <protection hidden="1"/>
    </xf>
    <xf numFmtId="0" fontId="12" fillId="9" borderId="0" xfId="2" applyFill="1" applyProtection="1">
      <protection hidden="1"/>
    </xf>
    <xf numFmtId="0" fontId="71" fillId="9" borderId="0" xfId="2" applyFont="1" applyFill="1" applyAlignment="1" applyProtection="1">
      <alignment wrapText="1"/>
      <protection hidden="1"/>
    </xf>
    <xf numFmtId="14" fontId="18" fillId="0" borderId="0" xfId="0" applyNumberFormat="1" applyFont="1" applyAlignment="1" applyProtection="1">
      <alignment vertical="center"/>
      <protection hidden="1"/>
    </xf>
    <xf numFmtId="0" fontId="18" fillId="0" borderId="8" xfId="0" applyFont="1" applyBorder="1" applyAlignment="1" applyProtection="1">
      <alignment vertical="center"/>
      <protection hidden="1"/>
    </xf>
    <xf numFmtId="0" fontId="13" fillId="0" borderId="7" xfId="2" applyFont="1" applyBorder="1" applyAlignment="1" applyProtection="1">
      <alignment horizontal="left" vertical="center" wrapText="1"/>
      <protection hidden="1"/>
    </xf>
    <xf numFmtId="0" fontId="13" fillId="0" borderId="0" xfId="2" applyFont="1" applyAlignment="1" applyProtection="1">
      <alignment horizontal="left" vertical="center" wrapText="1"/>
      <protection hidden="1"/>
    </xf>
    <xf numFmtId="0" fontId="9" fillId="2" borderId="0" xfId="2" applyFont="1" applyFill="1" applyAlignment="1" applyProtection="1">
      <alignment horizontal="left" vertical="center"/>
      <protection hidden="1"/>
    </xf>
    <xf numFmtId="0" fontId="22" fillId="0" borderId="0" xfId="2" applyFont="1" applyProtection="1">
      <protection hidden="1"/>
    </xf>
    <xf numFmtId="0" fontId="3" fillId="0" borderId="14" xfId="2" applyFont="1" applyBorder="1" applyAlignment="1" applyProtection="1">
      <alignment horizontal="center" vertical="center"/>
      <protection locked="0" hidden="1"/>
    </xf>
    <xf numFmtId="44" fontId="3" fillId="0" borderId="68" xfId="1" applyFont="1" applyBorder="1" applyAlignment="1" applyProtection="1">
      <alignment horizontal="center" vertical="center"/>
      <protection hidden="1"/>
    </xf>
    <xf numFmtId="44" fontId="40" fillId="0" borderId="65" xfId="1" applyFont="1" applyFill="1" applyBorder="1" applyAlignment="1" applyProtection="1">
      <alignment horizontal="center" vertical="center" wrapText="1"/>
      <protection hidden="1"/>
    </xf>
    <xf numFmtId="0" fontId="7" fillId="0" borderId="0" xfId="2" applyFont="1" applyAlignment="1" applyProtection="1">
      <alignment horizontal="center" vertical="center" wrapText="1"/>
      <protection hidden="1"/>
    </xf>
    <xf numFmtId="0" fontId="7" fillId="0" borderId="0" xfId="2" applyFont="1" applyProtection="1">
      <protection hidden="1"/>
    </xf>
    <xf numFmtId="44" fontId="3" fillId="0" borderId="17" xfId="2" applyNumberFormat="1" applyFont="1" applyBorder="1" applyAlignment="1" applyProtection="1">
      <alignment wrapText="1"/>
      <protection hidden="1"/>
    </xf>
    <xf numFmtId="44" fontId="3" fillId="0" borderId="14" xfId="2" applyNumberFormat="1" applyFont="1" applyBorder="1" applyAlignment="1" applyProtection="1">
      <alignment wrapText="1"/>
      <protection hidden="1"/>
    </xf>
    <xf numFmtId="44" fontId="3" fillId="0" borderId="11" xfId="2" applyNumberFormat="1" applyFont="1" applyBorder="1" applyAlignment="1" applyProtection="1">
      <alignment wrapText="1"/>
      <protection hidden="1"/>
    </xf>
    <xf numFmtId="0" fontId="3" fillId="0" borderId="7" xfId="2" applyFont="1" applyBorder="1" applyAlignment="1" applyProtection="1">
      <alignment horizontal="center" vertical="center" wrapText="1"/>
      <protection hidden="1"/>
    </xf>
    <xf numFmtId="44" fontId="3" fillId="0" borderId="0" xfId="1" applyFont="1" applyBorder="1" applyAlignment="1" applyProtection="1">
      <alignment horizontal="center" vertical="center"/>
      <protection hidden="1"/>
    </xf>
    <xf numFmtId="0" fontId="74" fillId="0" borderId="7" xfId="2" applyFont="1" applyBorder="1" applyAlignment="1" applyProtection="1">
      <alignment horizontal="center" vertical="center" wrapText="1"/>
      <protection hidden="1"/>
    </xf>
    <xf numFmtId="0" fontId="74" fillId="0" borderId="0" xfId="2" applyFont="1" applyAlignment="1" applyProtection="1">
      <alignment horizontal="center" vertical="center" wrapText="1"/>
      <protection hidden="1"/>
    </xf>
    <xf numFmtId="0" fontId="9" fillId="0" borderId="7" xfId="2" applyFont="1" applyBorder="1" applyAlignment="1" applyProtection="1">
      <alignment horizontal="center" vertical="top" wrapText="1"/>
      <protection hidden="1"/>
    </xf>
    <xf numFmtId="0" fontId="9" fillId="0" borderId="0" xfId="2" applyFont="1" applyAlignment="1" applyProtection="1">
      <alignment horizontal="center" vertical="top" wrapText="1"/>
      <protection hidden="1"/>
    </xf>
    <xf numFmtId="0" fontId="12" fillId="0" borderId="0" xfId="2"/>
    <xf numFmtId="0" fontId="7" fillId="0" borderId="0" xfId="2" applyFont="1" applyAlignment="1" applyProtection="1">
      <alignment vertical="top" wrapText="1"/>
      <protection hidden="1"/>
    </xf>
    <xf numFmtId="0" fontId="75" fillId="0" borderId="0" xfId="2" applyFont="1" applyAlignment="1" applyProtection="1">
      <alignment vertical="center"/>
      <protection hidden="1"/>
    </xf>
    <xf numFmtId="0" fontId="9" fillId="0" borderId="7" xfId="2" applyFont="1" applyBorder="1" applyAlignment="1" applyProtection="1">
      <alignment horizontal="center" vertical="center" wrapText="1"/>
      <protection hidden="1"/>
    </xf>
    <xf numFmtId="0" fontId="9" fillId="0" borderId="0" xfId="2" applyFont="1" applyAlignment="1" applyProtection="1">
      <alignment horizontal="center" vertical="center" wrapText="1"/>
      <protection hidden="1"/>
    </xf>
    <xf numFmtId="0" fontId="18" fillId="0" borderId="66" xfId="2" applyFont="1" applyBorder="1" applyAlignment="1" applyProtection="1">
      <alignment horizontal="center" vertical="center"/>
      <protection hidden="1"/>
    </xf>
    <xf numFmtId="0" fontId="54" fillId="0" borderId="16" xfId="2" applyFont="1" applyBorder="1" applyAlignment="1" applyProtection="1">
      <alignment horizontal="center" vertical="center"/>
      <protection locked="0" hidden="1"/>
    </xf>
    <xf numFmtId="166" fontId="3" fillId="0" borderId="15" xfId="2" applyNumberFormat="1" applyFont="1" applyBorder="1" applyAlignment="1" applyProtection="1">
      <alignment horizontal="justify" vertical="center"/>
      <protection hidden="1"/>
    </xf>
    <xf numFmtId="0" fontId="54" fillId="0" borderId="67" xfId="2" applyFont="1" applyBorder="1" applyAlignment="1" applyProtection="1">
      <alignment horizontal="center" vertical="center"/>
      <protection locked="0" hidden="1"/>
    </xf>
    <xf numFmtId="166" fontId="3" fillId="0" borderId="68" xfId="2" applyNumberFormat="1" applyFont="1" applyBorder="1" applyAlignment="1" applyProtection="1">
      <alignment horizontal="justify" vertical="center"/>
      <protection hidden="1"/>
    </xf>
    <xf numFmtId="44" fontId="3" fillId="0" borderId="65" xfId="1" applyFont="1" applyBorder="1" applyAlignment="1" applyProtection="1">
      <alignment horizontal="center" vertical="center" wrapText="1"/>
      <protection hidden="1"/>
    </xf>
    <xf numFmtId="0" fontId="31" fillId="2" borderId="7" xfId="2" applyFont="1" applyFill="1" applyBorder="1" applyAlignment="1" applyProtection="1">
      <alignment horizontal="center" vertical="center"/>
      <protection hidden="1"/>
    </xf>
    <xf numFmtId="44" fontId="6" fillId="2" borderId="0" xfId="2" applyNumberFormat="1" applyFont="1" applyFill="1" applyAlignment="1" applyProtection="1">
      <alignment horizontal="center" vertical="center"/>
      <protection hidden="1"/>
    </xf>
    <xf numFmtId="166" fontId="3" fillId="0" borderId="52" xfId="2" applyNumberFormat="1" applyFont="1" applyBorder="1" applyAlignment="1" applyProtection="1">
      <alignment horizontal="justify" vertical="center"/>
      <protection hidden="1"/>
    </xf>
    <xf numFmtId="44" fontId="3" fillId="0" borderId="63" xfId="1" applyFont="1" applyBorder="1" applyAlignment="1" applyProtection="1">
      <alignment horizontal="center" vertical="center" wrapText="1"/>
      <protection hidden="1"/>
    </xf>
    <xf numFmtId="0" fontId="18" fillId="0" borderId="16" xfId="2" applyFont="1" applyBorder="1" applyAlignment="1" applyProtection="1">
      <alignment horizontal="center" vertical="center"/>
      <protection hidden="1"/>
    </xf>
    <xf numFmtId="44" fontId="3" fillId="0" borderId="65" xfId="2" applyNumberFormat="1" applyFont="1" applyBorder="1" applyAlignment="1" applyProtection="1">
      <alignment horizontal="center" vertical="center" wrapText="1"/>
      <protection hidden="1"/>
    </xf>
    <xf numFmtId="167" fontId="3" fillId="0" borderId="0" xfId="2" applyNumberFormat="1" applyFont="1" applyAlignment="1" applyProtection="1">
      <alignment vertical="center" wrapText="1"/>
      <protection hidden="1"/>
    </xf>
    <xf numFmtId="0" fontId="55" fillId="0" borderId="0" xfId="2" applyFont="1" applyAlignment="1" applyProtection="1">
      <alignment wrapText="1"/>
      <protection hidden="1"/>
    </xf>
    <xf numFmtId="0" fontId="56" fillId="0" borderId="0" xfId="2" applyFont="1" applyAlignment="1" applyProtection="1">
      <alignment vertical="center"/>
      <protection hidden="1"/>
    </xf>
    <xf numFmtId="44" fontId="3" fillId="0" borderId="0" xfId="2" applyNumberFormat="1" applyFont="1" applyAlignment="1" applyProtection="1">
      <alignment vertical="center" wrapText="1"/>
      <protection hidden="1"/>
    </xf>
    <xf numFmtId="0" fontId="15" fillId="0" borderId="0" xfId="2" applyFont="1" applyAlignment="1" applyProtection="1">
      <alignment vertical="center"/>
      <protection hidden="1"/>
    </xf>
    <xf numFmtId="0" fontId="7" fillId="0" borderId="7" xfId="0" applyFont="1" applyBorder="1" applyAlignment="1" applyProtection="1">
      <alignment horizontal="center" vertical="center"/>
      <protection hidden="1"/>
    </xf>
    <xf numFmtId="0" fontId="15" fillId="0" borderId="0" xfId="0" applyFont="1" applyAlignment="1" applyProtection="1">
      <alignment vertical="center"/>
      <protection hidden="1"/>
    </xf>
    <xf numFmtId="0" fontId="7" fillId="0" borderId="9" xfId="2" applyFont="1" applyBorder="1" applyAlignment="1" applyProtection="1">
      <alignment vertical="center" wrapText="1"/>
      <protection hidden="1"/>
    </xf>
    <xf numFmtId="44" fontId="3" fillId="0" borderId="17" xfId="1" applyFont="1" applyBorder="1" applyAlignment="1" applyProtection="1">
      <alignment horizontal="center"/>
      <protection hidden="1"/>
    </xf>
    <xf numFmtId="44" fontId="3" fillId="0" borderId="14" xfId="1" applyFont="1" applyBorder="1" applyAlignment="1" applyProtection="1">
      <alignment horizontal="center"/>
      <protection hidden="1"/>
    </xf>
    <xf numFmtId="44" fontId="7" fillId="0" borderId="11" xfId="1" applyFont="1" applyBorder="1" applyAlignment="1" applyProtection="1">
      <alignment horizontal="center"/>
      <protection hidden="1"/>
    </xf>
    <xf numFmtId="0" fontId="15" fillId="0" borderId="7" xfId="2" applyFont="1" applyBorder="1" applyAlignment="1" applyProtection="1">
      <alignment horizontal="left" vertical="center"/>
      <protection hidden="1"/>
    </xf>
    <xf numFmtId="0" fontId="2" fillId="0" borderId="0" xfId="0" applyFont="1" applyAlignment="1">
      <alignment vertical="center"/>
    </xf>
    <xf numFmtId="0" fontId="2" fillId="0" borderId="8" xfId="0" applyFont="1" applyBorder="1" applyAlignment="1">
      <alignment vertical="center"/>
    </xf>
    <xf numFmtId="49" fontId="11" fillId="0" borderId="7" xfId="2" applyNumberFormat="1" applyFont="1" applyBorder="1" applyAlignment="1" applyProtection="1">
      <alignment horizontal="center" vertical="center" wrapText="1"/>
      <protection hidden="1"/>
    </xf>
    <xf numFmtId="0" fontId="7" fillId="0" borderId="19" xfId="0" applyFont="1" applyBorder="1" applyAlignment="1" applyProtection="1">
      <alignment horizontal="center" vertical="center"/>
      <protection hidden="1"/>
    </xf>
    <xf numFmtId="0" fontId="7" fillId="0" borderId="17" xfId="0" applyFont="1" applyBorder="1" applyAlignment="1" applyProtection="1">
      <alignment vertical="center"/>
      <protection hidden="1"/>
    </xf>
    <xf numFmtId="0" fontId="7" fillId="0" borderId="58" xfId="0" applyFont="1" applyBorder="1" applyAlignment="1" applyProtection="1">
      <alignment vertical="center"/>
      <protection hidden="1"/>
    </xf>
    <xf numFmtId="0" fontId="7" fillId="0" borderId="59" xfId="0" applyFont="1" applyBorder="1" applyAlignment="1" applyProtection="1">
      <alignment vertical="center"/>
      <protection hidden="1"/>
    </xf>
    <xf numFmtId="49" fontId="3" fillId="0" borderId="7" xfId="2" applyNumberFormat="1" applyFont="1" applyBorder="1" applyAlignment="1" applyProtection="1">
      <alignment horizontal="center" vertical="center"/>
      <protection hidden="1"/>
    </xf>
    <xf numFmtId="49" fontId="11" fillId="0" borderId="7" xfId="2" applyNumberFormat="1" applyFont="1" applyBorder="1" applyAlignment="1" applyProtection="1">
      <alignment horizontal="center" vertical="center"/>
      <protection hidden="1"/>
    </xf>
    <xf numFmtId="0" fontId="3" fillId="0" borderId="0" xfId="0" quotePrefix="1" applyFont="1" applyAlignment="1" applyProtection="1">
      <alignment vertical="center"/>
      <protection hidden="1"/>
    </xf>
    <xf numFmtId="1" fontId="3" fillId="0" borderId="0" xfId="0" quotePrefix="1" applyNumberFormat="1" applyFont="1" applyAlignment="1" applyProtection="1">
      <alignment vertical="center"/>
      <protection hidden="1"/>
    </xf>
    <xf numFmtId="1" fontId="12" fillId="0" borderId="15" xfId="0" quotePrefix="1" applyNumberFormat="1" applyFont="1" applyBorder="1" applyAlignment="1">
      <alignment horizontal="center" vertical="center"/>
    </xf>
    <xf numFmtId="1" fontId="3" fillId="0" borderId="0" xfId="2" quotePrefix="1" applyNumberFormat="1" applyFont="1" applyAlignment="1" applyProtection="1">
      <alignment vertical="center"/>
      <protection hidden="1"/>
    </xf>
    <xf numFmtId="1" fontId="15" fillId="0" borderId="0" xfId="0" quotePrefix="1" applyNumberFormat="1" applyFont="1" applyAlignment="1" applyProtection="1">
      <alignment vertical="center"/>
      <protection hidden="1"/>
    </xf>
    <xf numFmtId="0" fontId="40" fillId="0" borderId="15" xfId="0" applyFont="1" applyBorder="1" applyAlignment="1" applyProtection="1">
      <alignment vertical="center" wrapText="1"/>
      <protection hidden="1"/>
    </xf>
    <xf numFmtId="44" fontId="41" fillId="0" borderId="15" xfId="1" applyFont="1" applyFill="1" applyBorder="1" applyAlignment="1" applyProtection="1">
      <alignment horizontal="center" vertical="center" wrapText="1"/>
      <protection hidden="1"/>
    </xf>
    <xf numFmtId="0" fontId="3" fillId="0" borderId="28" xfId="0" applyFont="1" applyBorder="1" applyAlignment="1" applyProtection="1">
      <alignment horizontal="center" vertical="center"/>
      <protection locked="0" hidden="1"/>
    </xf>
    <xf numFmtId="0" fontId="3" fillId="0" borderId="27" xfId="0" applyFont="1" applyBorder="1" applyAlignment="1" applyProtection="1">
      <alignment horizontal="center" vertical="center"/>
      <protection locked="0" hidden="1"/>
    </xf>
    <xf numFmtId="0" fontId="13" fillId="2" borderId="7" xfId="0" applyFont="1" applyFill="1" applyBorder="1" applyAlignment="1" applyProtection="1">
      <alignment horizontal="left" vertical="center" wrapText="1"/>
      <protection hidden="1"/>
    </xf>
    <xf numFmtId="0" fontId="13" fillId="2" borderId="0" xfId="0" applyFont="1" applyFill="1" applyAlignment="1" applyProtection="1">
      <alignment horizontal="left" vertical="center" wrapText="1"/>
      <protection hidden="1"/>
    </xf>
    <xf numFmtId="0" fontId="6" fillId="2" borderId="7" xfId="0" applyFont="1" applyFill="1" applyBorder="1" applyAlignment="1" applyProtection="1">
      <alignment horizontal="center" vertical="center"/>
      <protection hidden="1"/>
    </xf>
    <xf numFmtId="0" fontId="6" fillId="2" borderId="0" xfId="0" applyFont="1" applyFill="1" applyAlignment="1" applyProtection="1">
      <alignment horizontal="center" vertical="center"/>
      <protection hidden="1"/>
    </xf>
    <xf numFmtId="0" fontId="21" fillId="0" borderId="0" xfId="0" applyFont="1" applyAlignment="1" applyProtection="1">
      <alignment horizontal="center" vertical="center" wrapText="1"/>
      <protection hidden="1"/>
    </xf>
    <xf numFmtId="0" fontId="7" fillId="0" borderId="0" xfId="0" applyFont="1" applyAlignment="1" applyProtection="1">
      <alignment horizontal="center" vertical="top" wrapText="1"/>
      <protection hidden="1"/>
    </xf>
    <xf numFmtId="0" fontId="20" fillId="2" borderId="6" xfId="0" applyFont="1" applyFill="1" applyBorder="1" applyAlignment="1" applyProtection="1">
      <alignment horizontal="center" vertical="center" wrapText="1"/>
      <protection hidden="1"/>
    </xf>
    <xf numFmtId="0" fontId="20" fillId="2" borderId="5" xfId="0" applyFont="1" applyFill="1" applyBorder="1" applyAlignment="1" applyProtection="1">
      <alignment horizontal="center" vertical="center" wrapText="1"/>
      <protection hidden="1"/>
    </xf>
    <xf numFmtId="0" fontId="20" fillId="2" borderId="33" xfId="0" applyFont="1" applyFill="1" applyBorder="1" applyAlignment="1" applyProtection="1">
      <alignment horizontal="center" vertical="center" wrapText="1"/>
      <protection hidden="1"/>
    </xf>
    <xf numFmtId="0" fontId="7" fillId="0" borderId="14" xfId="0" applyFont="1" applyBorder="1" applyAlignment="1" applyProtection="1">
      <alignment horizontal="left" vertical="center"/>
      <protection hidden="1"/>
    </xf>
    <xf numFmtId="0" fontId="7" fillId="0" borderId="32" xfId="0" applyFont="1" applyBorder="1" applyAlignment="1" applyProtection="1">
      <alignment horizontal="left" vertical="center"/>
      <protection hidden="1"/>
    </xf>
    <xf numFmtId="0" fontId="7" fillId="0" borderId="14" xfId="0" applyFont="1" applyBorder="1" applyAlignment="1" applyProtection="1">
      <alignment horizontal="left" vertical="center" wrapText="1"/>
      <protection hidden="1"/>
    </xf>
    <xf numFmtId="0" fontId="7" fillId="0" borderId="31" xfId="0" applyFont="1" applyBorder="1" applyAlignment="1" applyProtection="1">
      <alignment horizontal="left" vertical="center" wrapText="1"/>
      <protection hidden="1"/>
    </xf>
    <xf numFmtId="0" fontId="36" fillId="3" borderId="30" xfId="0" applyFont="1" applyFill="1" applyBorder="1" applyAlignment="1" applyProtection="1">
      <alignment horizontal="center" vertical="center" textRotation="180" wrapText="1"/>
      <protection hidden="1"/>
    </xf>
    <xf numFmtId="0" fontId="36" fillId="3" borderId="4" xfId="0" applyFont="1" applyFill="1" applyBorder="1" applyAlignment="1" applyProtection="1">
      <alignment horizontal="center" vertical="center" textRotation="180" wrapText="1"/>
      <protection hidden="1"/>
    </xf>
    <xf numFmtId="0" fontId="36" fillId="3" borderId="1" xfId="0" applyFont="1" applyFill="1" applyBorder="1" applyAlignment="1" applyProtection="1">
      <alignment horizontal="center" vertical="center" textRotation="180" wrapText="1"/>
      <protection hidden="1"/>
    </xf>
    <xf numFmtId="0" fontId="6" fillId="2" borderId="21" xfId="0" applyFont="1" applyFill="1" applyBorder="1" applyAlignment="1" applyProtection="1">
      <alignment horizontal="center" vertical="center"/>
      <protection hidden="1"/>
    </xf>
    <xf numFmtId="0" fontId="6" fillId="2" borderId="20" xfId="0" applyFont="1" applyFill="1" applyBorder="1" applyAlignment="1" applyProtection="1">
      <alignment horizontal="center" vertical="center"/>
      <protection hidden="1"/>
    </xf>
    <xf numFmtId="0" fontId="3" fillId="0" borderId="29" xfId="0" applyFont="1" applyBorder="1" applyAlignment="1" applyProtection="1">
      <alignment horizontal="center" vertical="center"/>
      <protection locked="0" hidden="1"/>
    </xf>
    <xf numFmtId="0" fontId="7" fillId="0" borderId="10" xfId="0" applyFont="1" applyBorder="1" applyAlignment="1" applyProtection="1">
      <alignment horizontal="center" vertical="center"/>
      <protection hidden="1"/>
    </xf>
    <xf numFmtId="0" fontId="7" fillId="0" borderId="9" xfId="0" applyFont="1" applyBorder="1" applyAlignment="1" applyProtection="1">
      <alignment horizontal="center" vertical="center"/>
      <protection hidden="1"/>
    </xf>
    <xf numFmtId="0" fontId="3" fillId="0" borderId="22" xfId="0" applyFont="1" applyBorder="1" applyAlignment="1" applyProtection="1">
      <alignment horizontal="center" vertical="center"/>
      <protection hidden="1"/>
    </xf>
    <xf numFmtId="49" fontId="3" fillId="0" borderId="20" xfId="0" applyNumberFormat="1" applyFont="1" applyBorder="1" applyAlignment="1" applyProtection="1">
      <alignment horizontal="center" vertical="center" wrapText="1"/>
      <protection hidden="1"/>
    </xf>
    <xf numFmtId="0" fontId="3" fillId="0" borderId="20" xfId="0" applyFont="1" applyBorder="1" applyAlignment="1" applyProtection="1">
      <alignment horizontal="center" vertical="center" wrapText="1"/>
      <protection hidden="1"/>
    </xf>
    <xf numFmtId="49" fontId="14" fillId="0" borderId="57" xfId="0" applyNumberFormat="1" applyFont="1" applyBorder="1" applyAlignment="1" applyProtection="1">
      <alignment horizontal="center" vertical="center" wrapText="1"/>
      <protection hidden="1"/>
    </xf>
    <xf numFmtId="49" fontId="14" fillId="0" borderId="31" xfId="0" applyNumberFormat="1" applyFont="1" applyBorder="1" applyAlignment="1" applyProtection="1">
      <alignment horizontal="center" vertical="center" wrapText="1"/>
      <protection hidden="1"/>
    </xf>
    <xf numFmtId="0" fontId="4" fillId="0" borderId="7" xfId="0" applyFont="1" applyBorder="1" applyAlignment="1" applyProtection="1">
      <alignment horizontal="center" vertical="center"/>
      <protection locked="0" hidden="1"/>
    </xf>
    <xf numFmtId="0" fontId="4" fillId="0" borderId="0" xfId="0" applyFont="1" applyAlignment="1" applyProtection="1">
      <alignment horizontal="center" vertical="center"/>
      <protection locked="0" hidden="1"/>
    </xf>
    <xf numFmtId="0" fontId="4" fillId="0" borderId="3" xfId="0" applyFont="1" applyBorder="1" applyAlignment="1" applyProtection="1">
      <alignment horizontal="center" vertical="center"/>
      <protection locked="0" hidden="1"/>
    </xf>
    <xf numFmtId="0" fontId="4" fillId="0" borderId="2" xfId="0" applyFont="1" applyBorder="1" applyAlignment="1" applyProtection="1">
      <alignment horizontal="center" vertical="center"/>
      <protection locked="0" hidden="1"/>
    </xf>
    <xf numFmtId="0" fontId="3" fillId="0" borderId="0" xfId="0" applyFont="1" applyAlignment="1" applyProtection="1">
      <alignment horizontal="left" vertical="center" wrapText="1"/>
      <protection hidden="1"/>
    </xf>
    <xf numFmtId="0" fontId="3" fillId="0" borderId="74" xfId="0" applyFont="1" applyBorder="1" applyAlignment="1" applyProtection="1">
      <alignment horizontal="center" vertical="center"/>
      <protection locked="0" hidden="1"/>
    </xf>
    <xf numFmtId="0" fontId="3" fillId="0" borderId="22" xfId="0" applyFont="1" applyBorder="1" applyAlignment="1" applyProtection="1">
      <alignment horizontal="center" vertical="center"/>
      <protection locked="0" hidden="1"/>
    </xf>
    <xf numFmtId="14" fontId="18" fillId="0" borderId="0" xfId="0" applyNumberFormat="1" applyFont="1" applyAlignment="1" applyProtection="1">
      <alignment horizontal="center" vertical="center"/>
      <protection hidden="1"/>
    </xf>
    <xf numFmtId="0" fontId="18" fillId="0" borderId="0" xfId="0" applyFont="1" applyAlignment="1" applyProtection="1">
      <alignment horizontal="center" vertical="center"/>
      <protection hidden="1"/>
    </xf>
    <xf numFmtId="49" fontId="3" fillId="0" borderId="0" xfId="0" applyNumberFormat="1" applyFont="1" applyAlignment="1" applyProtection="1">
      <alignment vertical="center" wrapText="1"/>
      <protection hidden="1"/>
    </xf>
    <xf numFmtId="0" fontId="3" fillId="0" borderId="0" xfId="0" applyFont="1" applyAlignment="1" applyProtection="1">
      <alignment vertical="center" wrapText="1"/>
      <protection hidden="1"/>
    </xf>
    <xf numFmtId="171" fontId="3" fillId="0" borderId="0" xfId="0" applyNumberFormat="1" applyFont="1" applyAlignment="1" applyProtection="1">
      <alignment horizontal="center" vertical="center"/>
      <protection hidden="1"/>
    </xf>
    <xf numFmtId="171" fontId="3" fillId="0" borderId="8" xfId="0" applyNumberFormat="1" applyFont="1" applyBorder="1" applyAlignment="1" applyProtection="1">
      <alignment horizontal="center" vertical="center"/>
      <protection hidden="1"/>
    </xf>
    <xf numFmtId="0" fontId="47" fillId="0" borderId="21" xfId="0" applyFont="1" applyBorder="1" applyAlignment="1" applyProtection="1">
      <alignment horizontal="center" vertical="center" wrapText="1"/>
      <protection hidden="1"/>
    </xf>
    <xf numFmtId="0" fontId="47" fillId="0" borderId="20" xfId="0" applyFont="1" applyBorder="1" applyAlignment="1" applyProtection="1">
      <alignment horizontal="center" vertical="center" wrapText="1"/>
      <protection hidden="1"/>
    </xf>
    <xf numFmtId="0" fontId="47" fillId="0" borderId="31" xfId="0" applyFont="1" applyBorder="1" applyAlignment="1" applyProtection="1">
      <alignment horizontal="center" vertical="center" wrapText="1"/>
      <protection hidden="1"/>
    </xf>
    <xf numFmtId="49" fontId="44" fillId="7" borderId="57" xfId="0" applyNumberFormat="1" applyFont="1" applyFill="1" applyBorder="1" applyAlignment="1" applyProtection="1">
      <alignment horizontal="center" vertical="center" wrapText="1"/>
      <protection hidden="1"/>
    </xf>
    <xf numFmtId="49" fontId="44" fillId="7" borderId="31" xfId="0" applyNumberFormat="1" applyFont="1" applyFill="1" applyBorder="1" applyAlignment="1" applyProtection="1">
      <alignment horizontal="center" vertical="center" wrapText="1"/>
      <protection hidden="1"/>
    </xf>
    <xf numFmtId="49" fontId="44" fillId="7" borderId="32" xfId="0" applyNumberFormat="1" applyFont="1" applyFill="1" applyBorder="1" applyAlignment="1" applyProtection="1">
      <alignment horizontal="center" vertical="center" wrapText="1"/>
      <protection hidden="1"/>
    </xf>
    <xf numFmtId="0" fontId="7" fillId="0" borderId="65" xfId="0" applyFont="1" applyBorder="1" applyAlignment="1" applyProtection="1">
      <alignment horizontal="center" vertical="center" wrapText="1"/>
      <protection hidden="1"/>
    </xf>
    <xf numFmtId="0" fontId="7" fillId="0" borderId="20" xfId="0" applyFont="1" applyBorder="1" applyAlignment="1" applyProtection="1">
      <alignment horizontal="center" vertical="center" wrapText="1"/>
      <protection hidden="1"/>
    </xf>
    <xf numFmtId="0" fontId="3" fillId="0" borderId="64" xfId="0" applyFont="1" applyBorder="1" applyAlignment="1" applyProtection="1">
      <alignment vertical="center" wrapText="1"/>
      <protection hidden="1"/>
    </xf>
    <xf numFmtId="0" fontId="10" fillId="2" borderId="7" xfId="0" applyFont="1" applyFill="1" applyBorder="1" applyAlignment="1" applyProtection="1">
      <alignment horizontal="center" vertical="center"/>
      <protection hidden="1"/>
    </xf>
    <xf numFmtId="0" fontId="10" fillId="2" borderId="0" xfId="0" applyFont="1" applyFill="1" applyAlignment="1" applyProtection="1">
      <alignment horizontal="center" vertical="center"/>
      <protection hidden="1"/>
    </xf>
    <xf numFmtId="0" fontId="3" fillId="0" borderId="8" xfId="0" applyFont="1" applyBorder="1" applyAlignment="1" applyProtection="1">
      <alignment horizontal="center" vertical="center" wrapText="1"/>
      <protection hidden="1"/>
    </xf>
    <xf numFmtId="0" fontId="3" fillId="0" borderId="6" xfId="0" applyFont="1" applyBorder="1" applyAlignment="1" applyProtection="1">
      <alignment horizontal="center" vertical="center" wrapText="1"/>
      <protection locked="0" hidden="1"/>
    </xf>
    <xf numFmtId="0" fontId="3" fillId="0" borderId="5" xfId="0" applyFont="1" applyBorder="1" applyAlignment="1" applyProtection="1">
      <alignment horizontal="center" vertical="center" wrapText="1"/>
      <protection locked="0" hidden="1"/>
    </xf>
    <xf numFmtId="0" fontId="3" fillId="0" borderId="3" xfId="0" applyFont="1" applyBorder="1" applyAlignment="1" applyProtection="1">
      <alignment horizontal="center" vertical="center" wrapText="1"/>
      <protection locked="0" hidden="1"/>
    </xf>
    <xf numFmtId="0" fontId="3" fillId="0" borderId="2" xfId="0" applyFont="1" applyBorder="1" applyAlignment="1" applyProtection="1">
      <alignment horizontal="center" vertical="center" wrapText="1"/>
      <protection locked="0" hidden="1"/>
    </xf>
    <xf numFmtId="0" fontId="7" fillId="0" borderId="0" xfId="0" applyFont="1" applyAlignment="1" applyProtection="1">
      <alignment horizontal="center" vertical="center"/>
      <protection hidden="1"/>
    </xf>
    <xf numFmtId="0" fontId="15" fillId="0" borderId="0" xfId="0" applyFont="1" applyAlignment="1" applyProtection="1">
      <alignment horizontal="center" vertical="center" wrapText="1"/>
      <protection hidden="1"/>
    </xf>
    <xf numFmtId="0" fontId="44" fillId="2" borderId="57" xfId="0" applyFont="1" applyFill="1" applyBorder="1" applyAlignment="1" applyProtection="1">
      <alignment horizontal="center" vertical="center" wrapText="1"/>
      <protection hidden="1"/>
    </xf>
    <xf numFmtId="0" fontId="44" fillId="2" borderId="31" xfId="0" applyFont="1" applyFill="1" applyBorder="1" applyAlignment="1" applyProtection="1">
      <alignment horizontal="center" vertical="center" wrapText="1"/>
      <protection hidden="1"/>
    </xf>
    <xf numFmtId="0" fontId="48" fillId="2" borderId="31" xfId="0" applyFont="1" applyFill="1" applyBorder="1" applyAlignment="1" applyProtection="1">
      <alignment vertical="center" wrapText="1"/>
      <protection hidden="1"/>
    </xf>
    <xf numFmtId="0" fontId="40" fillId="0" borderId="14" xfId="0" applyFont="1" applyBorder="1" applyAlignment="1" applyProtection="1">
      <alignment horizontal="left" vertical="center" wrapText="1"/>
      <protection hidden="1"/>
    </xf>
    <xf numFmtId="0" fontId="40" fillId="0" borderId="31" xfId="0" applyFont="1" applyBorder="1" applyAlignment="1" applyProtection="1">
      <alignment horizontal="left" vertical="center" wrapText="1"/>
      <protection hidden="1"/>
    </xf>
    <xf numFmtId="0" fontId="40" fillId="0" borderId="32" xfId="0" applyFont="1" applyBorder="1" applyAlignment="1" applyProtection="1">
      <alignment vertical="center" wrapText="1"/>
      <protection hidden="1"/>
    </xf>
    <xf numFmtId="0" fontId="40" fillId="0" borderId="32" xfId="0" applyFont="1" applyBorder="1" applyAlignment="1" applyProtection="1">
      <alignment horizontal="left" vertical="center" wrapText="1"/>
      <protection hidden="1"/>
    </xf>
    <xf numFmtId="49" fontId="9" fillId="7" borderId="57" xfId="0" applyNumberFormat="1" applyFont="1" applyFill="1" applyBorder="1" applyAlignment="1" applyProtection="1">
      <alignment horizontal="center" vertical="center" wrapText="1"/>
      <protection hidden="1"/>
    </xf>
    <xf numFmtId="49" fontId="9" fillId="7" borderId="31" xfId="0" applyNumberFormat="1" applyFont="1" applyFill="1" applyBorder="1" applyAlignment="1" applyProtection="1">
      <alignment horizontal="center" vertical="center" wrapText="1"/>
      <protection hidden="1"/>
    </xf>
    <xf numFmtId="49" fontId="9" fillId="7" borderId="32" xfId="0" applyNumberFormat="1" applyFont="1" applyFill="1" applyBorder="1" applyAlignment="1" applyProtection="1">
      <alignment horizontal="center" vertical="center" wrapText="1"/>
      <protection hidden="1"/>
    </xf>
    <xf numFmtId="49" fontId="44" fillId="7" borderId="14" xfId="0" applyNumberFormat="1" applyFont="1" applyFill="1" applyBorder="1" applyAlignment="1" applyProtection="1">
      <alignment horizontal="center" vertical="center" wrapText="1"/>
      <protection hidden="1"/>
    </xf>
    <xf numFmtId="0" fontId="7" fillId="0" borderId="14" xfId="0" applyFont="1" applyBorder="1" applyAlignment="1" applyProtection="1">
      <alignment horizontal="center" vertical="center" wrapText="1"/>
      <protection hidden="1"/>
    </xf>
    <xf numFmtId="0" fontId="7" fillId="0" borderId="31" xfId="0" applyFont="1" applyBorder="1" applyAlignment="1" applyProtection="1">
      <alignment horizontal="center" vertical="center" wrapText="1"/>
      <protection hidden="1"/>
    </xf>
    <xf numFmtId="0" fontId="7" fillId="0" borderId="32" xfId="0" applyFont="1" applyBorder="1" applyAlignment="1" applyProtection="1">
      <alignment horizontal="center" vertical="center" wrapText="1"/>
      <protection hidden="1"/>
    </xf>
    <xf numFmtId="0" fontId="40" fillId="0" borderId="14" xfId="0" applyFont="1" applyBorder="1" applyAlignment="1" applyProtection="1">
      <alignment horizontal="left" vertical="top" wrapText="1"/>
      <protection hidden="1"/>
    </xf>
    <xf numFmtId="0" fontId="40" fillId="0" borderId="31" xfId="0" applyFont="1" applyBorder="1" applyAlignment="1" applyProtection="1">
      <alignment horizontal="left" vertical="top" wrapText="1"/>
      <protection hidden="1"/>
    </xf>
    <xf numFmtId="0" fontId="40" fillId="0" borderId="32" xfId="0" applyFont="1" applyBorder="1" applyAlignment="1" applyProtection="1">
      <alignment horizontal="left" vertical="top" wrapText="1"/>
      <protection hidden="1"/>
    </xf>
    <xf numFmtId="0" fontId="40" fillId="0" borderId="14" xfId="0" applyFont="1" applyBorder="1" applyAlignment="1" applyProtection="1">
      <alignment horizontal="justify" vertical="center" wrapText="1"/>
      <protection hidden="1"/>
    </xf>
    <xf numFmtId="0" fontId="40" fillId="0" borderId="31" xfId="0" applyFont="1" applyBorder="1" applyAlignment="1" applyProtection="1">
      <alignment horizontal="justify" vertical="center" wrapText="1"/>
      <protection hidden="1"/>
    </xf>
    <xf numFmtId="0" fontId="40" fillId="0" borderId="32" xfId="0" applyFont="1" applyBorder="1" applyAlignment="1" applyProtection="1">
      <alignment horizontal="justify" vertical="center" wrapText="1"/>
      <protection hidden="1"/>
    </xf>
    <xf numFmtId="0" fontId="40" fillId="0" borderId="15" xfId="0" applyFont="1" applyBorder="1" applyAlignment="1" applyProtection="1">
      <alignment horizontal="justify" vertical="center" wrapText="1"/>
      <protection hidden="1"/>
    </xf>
    <xf numFmtId="0" fontId="40" fillId="0" borderId="14" xfId="0" applyFont="1" applyBorder="1" applyAlignment="1" applyProtection="1">
      <alignment horizontal="left" vertical="center"/>
      <protection hidden="1"/>
    </xf>
    <xf numFmtId="0" fontId="40" fillId="0" borderId="31" xfId="0" applyFont="1" applyBorder="1" applyAlignment="1" applyProtection="1">
      <alignment horizontal="left" vertical="center"/>
      <protection hidden="1"/>
    </xf>
    <xf numFmtId="0" fontId="40" fillId="0" borderId="32" xfId="0" applyFont="1" applyBorder="1" applyAlignment="1" applyProtection="1">
      <alignment horizontal="left" vertical="center"/>
      <protection hidden="1"/>
    </xf>
    <xf numFmtId="49" fontId="45" fillId="7" borderId="14" xfId="0" applyNumberFormat="1" applyFont="1" applyFill="1" applyBorder="1" applyAlignment="1" applyProtection="1">
      <alignment horizontal="center" vertical="center" wrapText="1"/>
      <protection hidden="1"/>
    </xf>
    <xf numFmtId="49" fontId="45" fillId="7" borderId="31" xfId="0" applyNumberFormat="1" applyFont="1" applyFill="1" applyBorder="1" applyAlignment="1" applyProtection="1">
      <alignment horizontal="center" vertical="center" wrapText="1"/>
      <protection hidden="1"/>
    </xf>
    <xf numFmtId="0" fontId="39" fillId="6" borderId="14" xfId="0" applyFont="1" applyFill="1" applyBorder="1" applyAlignment="1" applyProtection="1">
      <alignment horizontal="left" vertical="center" wrapText="1"/>
      <protection hidden="1"/>
    </xf>
    <xf numFmtId="0" fontId="39" fillId="6" borderId="31" xfId="0" applyFont="1" applyFill="1" applyBorder="1" applyAlignment="1" applyProtection="1">
      <alignment horizontal="left" vertical="center" wrapText="1"/>
      <protection hidden="1"/>
    </xf>
    <xf numFmtId="0" fontId="39" fillId="6" borderId="32" xfId="0" applyFont="1" applyFill="1" applyBorder="1" applyAlignment="1" applyProtection="1">
      <alignment horizontal="left" vertical="center" wrapText="1"/>
      <protection hidden="1"/>
    </xf>
    <xf numFmtId="0" fontId="40" fillId="0" borderId="32" xfId="0" applyFont="1" applyBorder="1" applyAlignment="1" applyProtection="1">
      <alignment vertical="center"/>
      <protection hidden="1"/>
    </xf>
    <xf numFmtId="0" fontId="40" fillId="0" borderId="15" xfId="0" applyFont="1" applyBorder="1" applyAlignment="1" applyProtection="1">
      <alignment horizontal="left" vertical="center" wrapText="1"/>
      <protection hidden="1"/>
    </xf>
    <xf numFmtId="0" fontId="40" fillId="0" borderId="15" xfId="0" applyFont="1" applyBorder="1" applyAlignment="1" applyProtection="1">
      <alignment vertical="center"/>
      <protection hidden="1"/>
    </xf>
    <xf numFmtId="0" fontId="20" fillId="7" borderId="14" xfId="0" applyFont="1" applyFill="1" applyBorder="1" applyAlignment="1" applyProtection="1">
      <alignment horizontal="center" vertical="center" wrapText="1"/>
      <protection hidden="1"/>
    </xf>
    <xf numFmtId="0" fontId="20" fillId="7" borderId="31" xfId="0" applyFont="1" applyFill="1" applyBorder="1" applyAlignment="1" applyProtection="1">
      <alignment horizontal="center" vertical="center" wrapText="1"/>
      <protection hidden="1"/>
    </xf>
    <xf numFmtId="0" fontId="42" fillId="0" borderId="14" xfId="0" applyFont="1" applyBorder="1" applyAlignment="1" applyProtection="1">
      <alignment horizontal="center" vertical="center" wrapText="1"/>
      <protection hidden="1"/>
    </xf>
    <xf numFmtId="0" fontId="42" fillId="0" borderId="31" xfId="0" applyFont="1" applyBorder="1" applyAlignment="1" applyProtection="1">
      <alignment horizontal="center" vertical="center" wrapText="1"/>
      <protection hidden="1"/>
    </xf>
    <xf numFmtId="0" fontId="42" fillId="0" borderId="32" xfId="0" applyFont="1" applyBorder="1" applyAlignment="1" applyProtection="1">
      <alignment horizontal="center" vertical="center" wrapText="1"/>
      <protection hidden="1"/>
    </xf>
    <xf numFmtId="0" fontId="20" fillId="7" borderId="63" xfId="0" applyFont="1" applyFill="1" applyBorder="1" applyAlignment="1" applyProtection="1">
      <alignment horizontal="center" vertical="center" wrapText="1"/>
      <protection hidden="1"/>
    </xf>
    <xf numFmtId="0" fontId="20" fillId="7" borderId="22" xfId="0" applyFont="1" applyFill="1" applyBorder="1" applyAlignment="1" applyProtection="1">
      <alignment horizontal="center" vertical="center" wrapText="1"/>
      <protection hidden="1"/>
    </xf>
    <xf numFmtId="0" fontId="10" fillId="2" borderId="57" xfId="0" applyFont="1" applyFill="1" applyBorder="1" applyAlignment="1" applyProtection="1">
      <alignment horizontal="center" vertical="center" wrapText="1"/>
      <protection hidden="1"/>
    </xf>
    <xf numFmtId="0" fontId="10" fillId="2" borderId="31" xfId="0" applyFont="1" applyFill="1" applyBorder="1" applyAlignment="1" applyProtection="1">
      <alignment horizontal="center" vertical="center" wrapText="1"/>
      <protection hidden="1"/>
    </xf>
    <xf numFmtId="0" fontId="38" fillId="2" borderId="31" xfId="0" applyFont="1" applyFill="1" applyBorder="1" applyAlignment="1" applyProtection="1">
      <alignment vertical="center" wrapText="1"/>
      <protection hidden="1"/>
    </xf>
    <xf numFmtId="0" fontId="38" fillId="2" borderId="20" xfId="0" applyFont="1" applyFill="1" applyBorder="1" applyAlignment="1" applyProtection="1">
      <alignment vertical="center" wrapText="1"/>
      <protection hidden="1"/>
    </xf>
    <xf numFmtId="0" fontId="7" fillId="0" borderId="27" xfId="0" applyFont="1" applyBorder="1" applyAlignment="1" applyProtection="1">
      <alignment horizontal="center" vertical="center"/>
      <protection locked="0" hidden="1"/>
    </xf>
    <xf numFmtId="0" fontId="3" fillId="0" borderId="62" xfId="0" applyFont="1" applyBorder="1" applyAlignment="1" applyProtection="1">
      <alignment horizontal="center" vertical="center"/>
      <protection locked="0" hidden="1"/>
    </xf>
    <xf numFmtId="0" fontId="3" fillId="0" borderId="61" xfId="0" applyFont="1" applyBorder="1" applyAlignment="1" applyProtection="1">
      <alignment horizontal="center" vertical="center"/>
      <protection locked="0" hidden="1"/>
    </xf>
    <xf numFmtId="0" fontId="10" fillId="2" borderId="21" xfId="0" applyFont="1" applyFill="1" applyBorder="1" applyAlignment="1" applyProtection="1">
      <alignment horizontal="center" vertical="top" wrapText="1"/>
      <protection hidden="1"/>
    </xf>
    <xf numFmtId="0" fontId="10" fillId="2" borderId="20" xfId="0" applyFont="1" applyFill="1" applyBorder="1" applyAlignment="1" applyProtection="1">
      <alignment horizontal="center" vertical="top" wrapText="1"/>
      <protection hidden="1"/>
    </xf>
    <xf numFmtId="0" fontId="3" fillId="0" borderId="7" xfId="0" applyFont="1" applyBorder="1" applyAlignment="1" applyProtection="1">
      <alignment vertical="center" wrapText="1"/>
      <protection hidden="1"/>
    </xf>
    <xf numFmtId="0" fontId="3" fillId="0" borderId="0" xfId="0" applyFont="1" applyAlignment="1" applyProtection="1">
      <alignment vertical="center"/>
      <protection hidden="1"/>
    </xf>
    <xf numFmtId="0" fontId="3" fillId="0" borderId="60" xfId="0" applyFont="1" applyBorder="1" applyAlignment="1" applyProtection="1">
      <alignment horizontal="right" vertical="center" wrapText="1"/>
      <protection hidden="1"/>
    </xf>
    <xf numFmtId="0" fontId="3" fillId="0" borderId="58" xfId="0" applyFont="1" applyBorder="1" applyAlignment="1" applyProtection="1">
      <alignment horizontal="right" vertical="center" wrapText="1"/>
      <protection hidden="1"/>
    </xf>
    <xf numFmtId="0" fontId="3" fillId="0" borderId="59" xfId="0" applyFont="1" applyBorder="1" applyAlignment="1" applyProtection="1">
      <alignment horizontal="right" vertical="center" wrapText="1"/>
      <protection hidden="1"/>
    </xf>
    <xf numFmtId="0" fontId="37" fillId="0" borderId="7" xfId="0" applyFont="1" applyBorder="1" applyAlignment="1" applyProtection="1">
      <alignment horizontal="left" vertical="center" wrapText="1"/>
      <protection hidden="1"/>
    </xf>
    <xf numFmtId="0" fontId="37" fillId="0" borderId="0" xfId="0" applyFont="1" applyAlignment="1" applyProtection="1">
      <alignment horizontal="left" vertical="center" wrapText="1"/>
      <protection hidden="1"/>
    </xf>
    <xf numFmtId="0" fontId="3" fillId="0" borderId="57" xfId="0" applyFont="1" applyBorder="1" applyAlignment="1" applyProtection="1">
      <alignment horizontal="right" vertical="center" wrapText="1"/>
      <protection hidden="1"/>
    </xf>
    <xf numFmtId="0" fontId="3" fillId="0" borderId="31" xfId="0" applyFont="1" applyBorder="1" applyAlignment="1" applyProtection="1">
      <alignment horizontal="right" vertical="center" wrapText="1"/>
      <protection hidden="1"/>
    </xf>
    <xf numFmtId="0" fontId="3" fillId="0" borderId="32" xfId="0" applyFont="1" applyBorder="1" applyAlignment="1" applyProtection="1">
      <alignment horizontal="right" vertical="center" wrapText="1"/>
      <protection hidden="1"/>
    </xf>
    <xf numFmtId="0" fontId="3" fillId="0" borderId="55" xfId="0" applyFont="1" applyBorder="1" applyAlignment="1" applyProtection="1">
      <alignment horizontal="right" vertical="center" wrapText="1"/>
      <protection hidden="1"/>
    </xf>
    <xf numFmtId="0" fontId="3" fillId="0" borderId="53" xfId="0" applyFont="1" applyBorder="1" applyAlignment="1" applyProtection="1">
      <alignment horizontal="right" vertical="center" wrapText="1"/>
      <protection hidden="1"/>
    </xf>
    <xf numFmtId="0" fontId="3" fillId="0" borderId="54" xfId="0" applyFont="1" applyBorder="1" applyAlignment="1" applyProtection="1">
      <alignment horizontal="right" vertical="center" wrapText="1"/>
      <protection hidden="1"/>
    </xf>
    <xf numFmtId="0" fontId="34" fillId="0" borderId="15" xfId="0" applyFont="1" applyBorder="1" applyAlignment="1">
      <alignment horizontal="center" vertical="center" wrapText="1"/>
    </xf>
    <xf numFmtId="0" fontId="35" fillId="0" borderId="15" xfId="0" applyFont="1" applyBorder="1" applyAlignment="1">
      <alignment horizontal="center" vertical="center" wrapText="1"/>
    </xf>
    <xf numFmtId="0" fontId="7" fillId="3" borderId="7" xfId="0" applyFont="1" applyFill="1" applyBorder="1" applyAlignment="1" applyProtection="1">
      <alignment horizontal="left" vertical="center" wrapText="1"/>
      <protection hidden="1"/>
    </xf>
    <xf numFmtId="0" fontId="7" fillId="3" borderId="0" xfId="0" applyFont="1" applyFill="1" applyAlignment="1" applyProtection="1">
      <alignment horizontal="left" vertical="center" wrapText="1"/>
      <protection hidden="1"/>
    </xf>
    <xf numFmtId="0" fontId="14" fillId="0" borderId="55" xfId="0" applyFont="1" applyBorder="1" applyAlignment="1" applyProtection="1">
      <alignment horizontal="right" vertical="center" wrapText="1"/>
      <protection hidden="1"/>
    </xf>
    <xf numFmtId="0" fontId="14" fillId="0" borderId="53" xfId="0" applyFont="1" applyBorder="1" applyAlignment="1" applyProtection="1">
      <alignment horizontal="right" vertical="center" wrapText="1"/>
      <protection hidden="1"/>
    </xf>
    <xf numFmtId="0" fontId="14" fillId="0" borderId="54" xfId="0" applyFont="1" applyBorder="1" applyAlignment="1" applyProtection="1">
      <alignment horizontal="right" vertical="center" wrapText="1"/>
      <protection hidden="1"/>
    </xf>
    <xf numFmtId="0" fontId="32" fillId="5" borderId="10" xfId="0" applyFont="1" applyFill="1" applyBorder="1" applyAlignment="1" applyProtection="1">
      <alignment horizontal="center" vertical="center"/>
      <protection hidden="1"/>
    </xf>
    <xf numFmtId="0" fontId="32" fillId="5" borderId="9" xfId="0" applyFont="1" applyFill="1" applyBorder="1" applyAlignment="1" applyProtection="1">
      <alignment horizontal="center" vertical="center"/>
      <protection hidden="1"/>
    </xf>
    <xf numFmtId="0" fontId="32" fillId="5" borderId="35" xfId="0" applyFont="1" applyFill="1" applyBorder="1" applyAlignment="1" applyProtection="1">
      <alignment horizontal="center" vertical="center"/>
      <protection hidden="1"/>
    </xf>
    <xf numFmtId="0" fontId="34" fillId="0" borderId="52" xfId="0" applyFont="1" applyBorder="1" applyAlignment="1">
      <alignment horizontal="center" vertical="center" wrapText="1"/>
    </xf>
    <xf numFmtId="0" fontId="35" fillId="0" borderId="52" xfId="0" applyFont="1" applyBorder="1" applyAlignment="1">
      <alignment horizontal="center" vertical="center" wrapText="1"/>
    </xf>
    <xf numFmtId="49" fontId="5" fillId="0" borderId="7" xfId="3" applyNumberFormat="1" applyFont="1" applyBorder="1" applyAlignment="1" applyProtection="1">
      <alignment horizontal="center" vertical="center" wrapText="1"/>
      <protection hidden="1"/>
    </xf>
    <xf numFmtId="49" fontId="5" fillId="0" borderId="0" xfId="3" applyNumberFormat="1" applyFont="1" applyBorder="1" applyAlignment="1" applyProtection="1">
      <alignment horizontal="center" vertical="center" wrapText="1"/>
      <protection hidden="1"/>
    </xf>
    <xf numFmtId="49" fontId="5" fillId="0" borderId="0" xfId="0" applyNumberFormat="1" applyFont="1" applyAlignment="1" applyProtection="1">
      <alignment horizontal="center" vertical="center" wrapText="1"/>
      <protection hidden="1"/>
    </xf>
    <xf numFmtId="49" fontId="5" fillId="0" borderId="8" xfId="0" applyNumberFormat="1" applyFont="1" applyBorder="1" applyAlignment="1" applyProtection="1">
      <alignment horizontal="center" vertical="center" wrapText="1"/>
      <protection hidden="1"/>
    </xf>
    <xf numFmtId="49" fontId="29" fillId="0" borderId="51" xfId="0" applyNumberFormat="1" applyFont="1" applyBorder="1" applyAlignment="1" applyProtection="1">
      <alignment horizontal="center" vertical="center" wrapText="1"/>
      <protection hidden="1"/>
    </xf>
    <xf numFmtId="49" fontId="29" fillId="0" borderId="50" xfId="0" applyNumberFormat="1" applyFont="1" applyBorder="1" applyAlignment="1" applyProtection="1">
      <alignment horizontal="center" vertical="center" wrapText="1"/>
      <protection hidden="1"/>
    </xf>
    <xf numFmtId="49" fontId="29" fillId="0" borderId="49" xfId="0" applyNumberFormat="1" applyFont="1" applyBorder="1" applyAlignment="1" applyProtection="1">
      <alignment horizontal="center" vertical="center" wrapText="1"/>
      <protection hidden="1"/>
    </xf>
    <xf numFmtId="0" fontId="6" fillId="2" borderId="7" xfId="0" applyFont="1" applyFill="1" applyBorder="1" applyAlignment="1" applyProtection="1">
      <alignment horizontal="center"/>
      <protection hidden="1"/>
    </xf>
    <xf numFmtId="0" fontId="6" fillId="2" borderId="0" xfId="0" applyFont="1" applyFill="1" applyAlignment="1" applyProtection="1">
      <alignment horizontal="center"/>
      <protection hidden="1"/>
    </xf>
    <xf numFmtId="49" fontId="32" fillId="0" borderId="6" xfId="0" applyNumberFormat="1" applyFont="1" applyBorder="1" applyAlignment="1" applyProtection="1">
      <alignment horizontal="center" vertical="center" wrapText="1"/>
      <protection hidden="1"/>
    </xf>
    <xf numFmtId="49" fontId="32" fillId="0" borderId="5" xfId="0" applyNumberFormat="1" applyFont="1" applyBorder="1" applyAlignment="1" applyProtection="1">
      <alignment horizontal="center" vertical="center" wrapText="1"/>
      <protection hidden="1"/>
    </xf>
    <xf numFmtId="49" fontId="32" fillId="0" borderId="33" xfId="0" applyNumberFormat="1" applyFont="1" applyBorder="1" applyAlignment="1" applyProtection="1">
      <alignment horizontal="center" vertical="center" wrapText="1"/>
      <protection hidden="1"/>
    </xf>
    <xf numFmtId="0" fontId="33" fillId="0" borderId="15" xfId="0" applyFont="1" applyBorder="1" applyAlignment="1" applyProtection="1">
      <alignment horizontal="center" vertical="center" wrapText="1"/>
      <protection hidden="1"/>
    </xf>
    <xf numFmtId="49" fontId="29" fillId="0" borderId="3" xfId="0" applyNumberFormat="1" applyFont="1" applyBorder="1" applyAlignment="1" applyProtection="1">
      <alignment horizontal="center" vertical="center" wrapText="1"/>
      <protection hidden="1"/>
    </xf>
    <xf numFmtId="49" fontId="29" fillId="0" borderId="2" xfId="0" applyNumberFormat="1" applyFont="1" applyBorder="1" applyAlignment="1" applyProtection="1">
      <alignment horizontal="center" vertical="center" wrapText="1"/>
      <protection hidden="1"/>
    </xf>
    <xf numFmtId="0" fontId="59" fillId="3" borderId="7" xfId="0" applyFont="1" applyFill="1" applyBorder="1" applyAlignment="1" applyProtection="1">
      <alignment horizontal="center" vertical="center" wrapText="1"/>
      <protection hidden="1"/>
    </xf>
    <xf numFmtId="0" fontId="59" fillId="3" borderId="0" xfId="0" applyFont="1" applyFill="1" applyAlignment="1" applyProtection="1">
      <alignment horizontal="center" vertical="center" wrapText="1"/>
      <protection hidden="1"/>
    </xf>
    <xf numFmtId="0" fontId="59" fillId="3" borderId="8" xfId="0" applyFont="1" applyFill="1" applyBorder="1" applyAlignment="1" applyProtection="1">
      <alignment horizontal="center" vertical="center" wrapText="1"/>
      <protection hidden="1"/>
    </xf>
    <xf numFmtId="0" fontId="60" fillId="3" borderId="0" xfId="0" applyFont="1" applyFill="1" applyAlignment="1" applyProtection="1">
      <alignment horizontal="center" vertical="center" wrapText="1"/>
      <protection hidden="1"/>
    </xf>
    <xf numFmtId="0" fontId="59" fillId="3" borderId="22" xfId="0" applyFont="1" applyFill="1" applyBorder="1" applyAlignment="1" applyProtection="1">
      <alignment horizontal="center" vertical="center" wrapText="1"/>
      <protection locked="0"/>
    </xf>
    <xf numFmtId="0" fontId="59" fillId="3" borderId="48" xfId="0" applyFont="1" applyFill="1" applyBorder="1" applyAlignment="1" applyProtection="1">
      <alignment horizontal="center" vertical="center" wrapText="1"/>
      <protection locked="0"/>
    </xf>
    <xf numFmtId="0" fontId="59" fillId="3" borderId="23" xfId="0" applyFont="1" applyFill="1" applyBorder="1" applyAlignment="1" applyProtection="1">
      <alignment horizontal="center" vertical="center" wrapText="1"/>
      <protection locked="0"/>
    </xf>
    <xf numFmtId="0" fontId="28" fillId="0" borderId="23" xfId="1" applyNumberFormat="1" applyFont="1" applyFill="1" applyBorder="1" applyAlignment="1" applyProtection="1">
      <alignment horizontal="center" vertical="center" wrapText="1"/>
      <protection hidden="1"/>
    </xf>
    <xf numFmtId="0" fontId="28" fillId="0" borderId="22" xfId="1" applyNumberFormat="1" applyFont="1" applyFill="1" applyBorder="1" applyAlignment="1" applyProtection="1">
      <alignment horizontal="center" vertical="center" wrapText="1"/>
      <protection hidden="1"/>
    </xf>
    <xf numFmtId="0" fontId="28" fillId="0" borderId="48" xfId="1" applyNumberFormat="1" applyFont="1" applyFill="1" applyBorder="1" applyAlignment="1" applyProtection="1">
      <alignment horizontal="center" vertical="center" wrapText="1"/>
      <protection hidden="1"/>
    </xf>
    <xf numFmtId="0" fontId="10" fillId="2" borderId="34" xfId="0" applyFont="1" applyFill="1" applyBorder="1" applyAlignment="1" applyProtection="1">
      <alignment horizontal="center" vertical="top" wrapText="1"/>
      <protection hidden="1"/>
    </xf>
    <xf numFmtId="49" fontId="5" fillId="0" borderId="6" xfId="0" applyNumberFormat="1" applyFont="1" applyBorder="1" applyAlignment="1" applyProtection="1">
      <alignment horizontal="center" vertical="center" wrapText="1"/>
      <protection hidden="1"/>
    </xf>
    <xf numFmtId="49" fontId="5" fillId="0" borderId="5" xfId="0" applyNumberFormat="1" applyFont="1" applyBorder="1" applyAlignment="1" applyProtection="1">
      <alignment horizontal="center" vertical="center" wrapText="1"/>
      <protection hidden="1"/>
    </xf>
    <xf numFmtId="0" fontId="5" fillId="0" borderId="0" xfId="0" applyFont="1" applyAlignment="1">
      <alignment horizontal="center" vertical="center"/>
    </xf>
    <xf numFmtId="0" fontId="58" fillId="3" borderId="7" xfId="0" applyFont="1" applyFill="1" applyBorder="1" applyAlignment="1" applyProtection="1">
      <alignment horizontal="center" vertical="center" wrapText="1"/>
      <protection hidden="1"/>
    </xf>
    <xf numFmtId="0" fontId="58" fillId="3" borderId="0" xfId="0" applyFont="1" applyFill="1" applyAlignment="1" applyProtection="1">
      <alignment horizontal="center" vertical="center" wrapText="1"/>
      <protection hidden="1"/>
    </xf>
    <xf numFmtId="0" fontId="3" fillId="3" borderId="0" xfId="0" applyFont="1" applyFill="1" applyAlignment="1" applyProtection="1">
      <alignment horizontal="center" wrapText="1"/>
      <protection hidden="1"/>
    </xf>
    <xf numFmtId="49" fontId="44" fillId="6" borderId="57" xfId="0" applyNumberFormat="1" applyFont="1" applyFill="1" applyBorder="1" applyAlignment="1" applyProtection="1">
      <alignment horizontal="center" vertical="center" wrapText="1"/>
      <protection hidden="1"/>
    </xf>
    <xf numFmtId="49" fontId="44" fillId="6" borderId="31" xfId="0" applyNumberFormat="1" applyFont="1" applyFill="1" applyBorder="1" applyAlignment="1" applyProtection="1">
      <alignment horizontal="center" vertical="center" wrapText="1"/>
      <protection hidden="1"/>
    </xf>
    <xf numFmtId="49" fontId="44" fillId="6" borderId="32" xfId="0" applyNumberFormat="1" applyFont="1" applyFill="1" applyBorder="1" applyAlignment="1" applyProtection="1">
      <alignment horizontal="center" vertical="center" wrapText="1"/>
      <protection hidden="1"/>
    </xf>
    <xf numFmtId="49" fontId="44" fillId="6" borderId="14" xfId="0" applyNumberFormat="1" applyFont="1" applyFill="1" applyBorder="1" applyAlignment="1" applyProtection="1">
      <alignment horizontal="center" vertical="center" wrapText="1"/>
      <protection hidden="1"/>
    </xf>
    <xf numFmtId="0" fontId="7" fillId="3" borderId="65" xfId="0" applyFont="1" applyFill="1" applyBorder="1" applyAlignment="1" applyProtection="1">
      <alignment horizontal="center" vertical="center" wrapText="1"/>
      <protection hidden="1"/>
    </xf>
    <xf numFmtId="0" fontId="7" fillId="3" borderId="20" xfId="0" applyFont="1" applyFill="1" applyBorder="1" applyAlignment="1" applyProtection="1">
      <alignment horizontal="center" vertical="center" wrapText="1"/>
      <protection hidden="1"/>
    </xf>
    <xf numFmtId="0" fontId="7" fillId="3" borderId="64" xfId="0" applyFont="1" applyFill="1" applyBorder="1" applyAlignment="1" applyProtection="1">
      <alignment horizontal="center" vertical="center" wrapText="1"/>
      <protection hidden="1"/>
    </xf>
    <xf numFmtId="0" fontId="57" fillId="3" borderId="14" xfId="0" applyFont="1" applyFill="1" applyBorder="1" applyAlignment="1" applyProtection="1">
      <alignment horizontal="left" vertical="center" wrapText="1"/>
      <protection hidden="1"/>
    </xf>
    <xf numFmtId="0" fontId="57" fillId="3" borderId="31" xfId="0" applyFont="1" applyFill="1" applyBorder="1" applyAlignment="1" applyProtection="1">
      <alignment horizontal="left" vertical="center" wrapText="1"/>
      <protection hidden="1"/>
    </xf>
    <xf numFmtId="0" fontId="57" fillId="3" borderId="32" xfId="0" applyFont="1" applyFill="1" applyBorder="1" applyAlignment="1" applyProtection="1">
      <alignment horizontal="left" vertical="center" wrapText="1"/>
      <protection hidden="1"/>
    </xf>
    <xf numFmtId="0" fontId="14" fillId="3" borderId="7" xfId="0" applyFont="1" applyFill="1" applyBorder="1" applyAlignment="1" applyProtection="1">
      <alignment horizontal="left" vertical="center" wrapText="1"/>
      <protection hidden="1"/>
    </xf>
    <xf numFmtId="0" fontId="14" fillId="3" borderId="0" xfId="0" applyFont="1" applyFill="1" applyAlignment="1" applyProtection="1">
      <alignment horizontal="left" vertical="center" wrapText="1"/>
      <protection hidden="1"/>
    </xf>
    <xf numFmtId="0" fontId="14" fillId="3" borderId="0" xfId="0" applyFont="1" applyFill="1" applyAlignment="1" applyProtection="1">
      <alignment horizontal="left"/>
      <protection hidden="1"/>
    </xf>
    <xf numFmtId="0" fontId="14" fillId="3" borderId="70" xfId="0" applyFont="1" applyFill="1" applyBorder="1" applyAlignment="1" applyProtection="1">
      <alignment horizontal="left"/>
      <protection hidden="1"/>
    </xf>
    <xf numFmtId="0" fontId="3" fillId="3" borderId="60" xfId="0" applyFont="1" applyFill="1" applyBorder="1" applyAlignment="1" applyProtection="1">
      <alignment horizontal="right" wrapText="1"/>
      <protection hidden="1"/>
    </xf>
    <xf numFmtId="0" fontId="3" fillId="3" borderId="58" xfId="0" applyFont="1" applyFill="1" applyBorder="1" applyAlignment="1" applyProtection="1">
      <alignment horizontal="right" wrapText="1"/>
      <protection hidden="1"/>
    </xf>
    <xf numFmtId="0" fontId="3" fillId="3" borderId="59" xfId="0" applyFont="1" applyFill="1" applyBorder="1" applyAlignment="1" applyProtection="1">
      <alignment horizontal="right" wrapText="1"/>
      <protection hidden="1"/>
    </xf>
    <xf numFmtId="0" fontId="58" fillId="3" borderId="7" xfId="0" applyFont="1" applyFill="1" applyBorder="1" applyAlignment="1" applyProtection="1">
      <alignment horizontal="left" vertical="center" wrapText="1"/>
      <protection hidden="1"/>
    </xf>
    <xf numFmtId="0" fontId="58" fillId="3" borderId="0" xfId="0" applyFont="1" applyFill="1" applyAlignment="1" applyProtection="1">
      <alignment horizontal="left" vertical="center" wrapText="1"/>
      <protection hidden="1"/>
    </xf>
    <xf numFmtId="0" fontId="58" fillId="3" borderId="8" xfId="0" applyFont="1" applyFill="1" applyBorder="1" applyAlignment="1" applyProtection="1">
      <alignment horizontal="left" vertical="center" wrapText="1"/>
      <protection hidden="1"/>
    </xf>
    <xf numFmtId="0" fontId="3" fillId="3" borderId="57" xfId="0" applyFont="1" applyFill="1" applyBorder="1" applyAlignment="1" applyProtection="1">
      <alignment horizontal="right" wrapText="1"/>
      <protection hidden="1"/>
    </xf>
    <xf numFmtId="0" fontId="3" fillId="3" borderId="31" xfId="0" applyFont="1" applyFill="1" applyBorder="1" applyAlignment="1" applyProtection="1">
      <alignment horizontal="right" wrapText="1"/>
      <protection hidden="1"/>
    </xf>
    <xf numFmtId="0" fontId="3" fillId="3" borderId="32" xfId="0" applyFont="1" applyFill="1" applyBorder="1" applyAlignment="1" applyProtection="1">
      <alignment horizontal="right" wrapText="1"/>
      <protection hidden="1"/>
    </xf>
    <xf numFmtId="0" fontId="11" fillId="3" borderId="7" xfId="0" applyFont="1" applyFill="1" applyBorder="1" applyAlignment="1" applyProtection="1">
      <alignment horizontal="left" vertical="center" wrapText="1"/>
      <protection hidden="1"/>
    </xf>
    <xf numFmtId="0" fontId="11" fillId="3" borderId="0" xfId="0" applyFont="1" applyFill="1" applyAlignment="1" applyProtection="1">
      <alignment horizontal="left" vertical="center" wrapText="1"/>
      <protection hidden="1"/>
    </xf>
    <xf numFmtId="0" fontId="11" fillId="3" borderId="8" xfId="0" applyFont="1" applyFill="1" applyBorder="1" applyAlignment="1" applyProtection="1">
      <alignment horizontal="left" vertical="center" wrapText="1"/>
      <protection hidden="1"/>
    </xf>
    <xf numFmtId="0" fontId="7" fillId="3" borderId="55" xfId="0" applyFont="1" applyFill="1" applyBorder="1" applyAlignment="1" applyProtection="1">
      <alignment horizontal="right" wrapText="1"/>
      <protection hidden="1"/>
    </xf>
    <xf numFmtId="0" fontId="7" fillId="3" borderId="53" xfId="0" applyFont="1" applyFill="1" applyBorder="1" applyAlignment="1" applyProtection="1">
      <alignment horizontal="right" wrapText="1"/>
      <protection hidden="1"/>
    </xf>
    <xf numFmtId="0" fontId="7" fillId="3" borderId="54" xfId="0" applyFont="1" applyFill="1" applyBorder="1" applyAlignment="1" applyProtection="1">
      <alignment horizontal="right" wrapText="1"/>
      <protection hidden="1"/>
    </xf>
    <xf numFmtId="0" fontId="13" fillId="2" borderId="21" xfId="0" applyFont="1" applyFill="1" applyBorder="1" applyAlignment="1" applyProtection="1">
      <alignment horizontal="left" vertical="center" wrapText="1"/>
      <protection hidden="1"/>
    </xf>
    <xf numFmtId="0" fontId="13" fillId="2" borderId="20" xfId="0" applyFont="1" applyFill="1" applyBorder="1" applyAlignment="1" applyProtection="1">
      <alignment horizontal="left" vertical="center" wrapText="1"/>
      <protection hidden="1"/>
    </xf>
    <xf numFmtId="0" fontId="13" fillId="2" borderId="23" xfId="0" applyFont="1" applyFill="1" applyBorder="1" applyAlignment="1" applyProtection="1">
      <alignment horizontal="left" vertical="center" wrapText="1"/>
      <protection hidden="1"/>
    </xf>
    <xf numFmtId="0" fontId="13" fillId="2" borderId="22" xfId="0" applyFont="1" applyFill="1" applyBorder="1" applyAlignment="1" applyProtection="1">
      <alignment horizontal="left" vertical="center" wrapText="1"/>
      <protection hidden="1"/>
    </xf>
    <xf numFmtId="49" fontId="14" fillId="0" borderId="16" xfId="0" applyNumberFormat="1" applyFont="1" applyBorder="1" applyAlignment="1" applyProtection="1">
      <alignment horizontal="center" vertical="center" wrapText="1"/>
      <protection hidden="1"/>
    </xf>
    <xf numFmtId="49" fontId="14" fillId="0" borderId="32" xfId="0" applyNumberFormat="1" applyFont="1" applyBorder="1" applyAlignment="1" applyProtection="1">
      <alignment horizontal="center" vertical="center" wrapText="1"/>
      <protection hidden="1"/>
    </xf>
    <xf numFmtId="49" fontId="14" fillId="0" borderId="15" xfId="0" applyNumberFormat="1" applyFont="1" applyBorder="1" applyAlignment="1" applyProtection="1">
      <alignment horizontal="center" vertical="center" wrapText="1"/>
      <protection hidden="1"/>
    </xf>
    <xf numFmtId="49" fontId="14" fillId="0" borderId="14" xfId="0" applyNumberFormat="1" applyFont="1" applyBorder="1" applyAlignment="1" applyProtection="1">
      <alignment horizontal="center" vertical="center" wrapText="1"/>
      <protection hidden="1"/>
    </xf>
    <xf numFmtId="0" fontId="3" fillId="0" borderId="26" xfId="0" applyFont="1" applyBorder="1" applyAlignment="1" applyProtection="1">
      <alignment horizontal="center" vertical="center"/>
      <protection locked="0" hidden="1"/>
    </xf>
    <xf numFmtId="0" fontId="3" fillId="0" borderId="8" xfId="0" applyFont="1" applyBorder="1" applyAlignment="1" applyProtection="1">
      <alignment horizontal="left" vertical="center" wrapText="1"/>
      <protection hidden="1"/>
    </xf>
    <xf numFmtId="0" fontId="18" fillId="0" borderId="8" xfId="0" applyFont="1" applyBorder="1" applyAlignment="1" applyProtection="1">
      <alignment horizontal="center" vertical="center"/>
      <protection hidden="1"/>
    </xf>
    <xf numFmtId="0" fontId="3" fillId="0" borderId="0" xfId="0" applyFont="1" applyAlignment="1" applyProtection="1">
      <alignment horizontal="center" wrapText="1"/>
      <protection hidden="1"/>
    </xf>
    <xf numFmtId="0" fontId="7" fillId="0" borderId="31" xfId="0" applyFont="1" applyBorder="1" applyAlignment="1" applyProtection="1">
      <alignment horizontal="left" vertical="center"/>
      <protection hidden="1"/>
    </xf>
    <xf numFmtId="0" fontId="5" fillId="8" borderId="30" xfId="0" applyFont="1" applyFill="1" applyBorder="1" applyAlignment="1" applyProtection="1">
      <alignment horizontal="center" vertical="center" textRotation="180" wrapText="1"/>
      <protection hidden="1"/>
    </xf>
    <xf numFmtId="0" fontId="5" fillId="8" borderId="4" xfId="0" applyFont="1" applyFill="1" applyBorder="1" applyAlignment="1" applyProtection="1">
      <alignment horizontal="center" vertical="center" textRotation="180" wrapText="1"/>
      <protection hidden="1"/>
    </xf>
    <xf numFmtId="0" fontId="5" fillId="8" borderId="1" xfId="0" applyFont="1" applyFill="1" applyBorder="1" applyAlignment="1" applyProtection="1">
      <alignment horizontal="center" vertical="center" textRotation="180" wrapText="1"/>
      <protection hidden="1"/>
    </xf>
    <xf numFmtId="49" fontId="5" fillId="0" borderId="6" xfId="2" applyNumberFormat="1" applyFont="1" applyBorder="1" applyAlignment="1" applyProtection="1">
      <alignment horizontal="center" vertical="center" wrapText="1"/>
      <protection hidden="1"/>
    </xf>
    <xf numFmtId="49" fontId="5" fillId="0" borderId="5" xfId="2" applyNumberFormat="1" applyFont="1" applyBorder="1" applyAlignment="1" applyProtection="1">
      <alignment horizontal="center" vertical="center" wrapText="1"/>
      <protection hidden="1"/>
    </xf>
    <xf numFmtId="0" fontId="5" fillId="0" borderId="0" xfId="2" applyFont="1" applyAlignment="1">
      <alignment horizontal="center" vertical="center"/>
    </xf>
    <xf numFmtId="49" fontId="29" fillId="0" borderId="3" xfId="2" applyNumberFormat="1" applyFont="1" applyBorder="1" applyAlignment="1" applyProtection="1">
      <alignment horizontal="center" vertical="center" wrapText="1"/>
      <protection hidden="1"/>
    </xf>
    <xf numFmtId="49" fontId="29" fillId="0" borderId="2" xfId="2" applyNumberFormat="1" applyFont="1" applyBorder="1" applyAlignment="1" applyProtection="1">
      <alignment horizontal="center" vertical="center" wrapText="1"/>
      <protection hidden="1"/>
    </xf>
    <xf numFmtId="0" fontId="3" fillId="0" borderId="27" xfId="2" applyFont="1" applyBorder="1" applyAlignment="1" applyProtection="1">
      <alignment horizontal="center" vertical="center"/>
      <protection locked="0" hidden="1"/>
    </xf>
    <xf numFmtId="0" fontId="58" fillId="3" borderId="7" xfId="2" applyFont="1" applyFill="1" applyBorder="1" applyAlignment="1" applyProtection="1">
      <alignment horizontal="left" vertical="center" wrapText="1"/>
      <protection hidden="1"/>
    </xf>
    <xf numFmtId="0" fontId="58" fillId="3" borderId="0" xfId="2" applyFont="1" applyFill="1" applyAlignment="1" applyProtection="1">
      <alignment horizontal="left" vertical="center" wrapText="1"/>
      <protection hidden="1"/>
    </xf>
    <xf numFmtId="0" fontId="58" fillId="3" borderId="8" xfId="2" applyFont="1" applyFill="1" applyBorder="1" applyAlignment="1" applyProtection="1">
      <alignment horizontal="left" vertical="center" wrapText="1"/>
      <protection hidden="1"/>
    </xf>
    <xf numFmtId="0" fontId="7" fillId="0" borderId="55" xfId="2" applyFont="1" applyBorder="1" applyAlignment="1" applyProtection="1">
      <alignment horizontal="right" wrapText="1"/>
      <protection hidden="1"/>
    </xf>
    <xf numFmtId="0" fontId="7" fillId="0" borderId="53" xfId="2" applyFont="1" applyBorder="1" applyAlignment="1" applyProtection="1">
      <alignment horizontal="right" wrapText="1"/>
      <protection hidden="1"/>
    </xf>
    <xf numFmtId="0" fontId="7" fillId="0" borderId="54" xfId="2" applyFont="1" applyBorder="1" applyAlignment="1" applyProtection="1">
      <alignment horizontal="right" wrapText="1"/>
      <protection hidden="1"/>
    </xf>
    <xf numFmtId="0" fontId="11" fillId="3" borderId="7" xfId="2" applyFont="1" applyFill="1" applyBorder="1" applyAlignment="1" applyProtection="1">
      <alignment horizontal="left" vertical="center" wrapText="1"/>
      <protection hidden="1"/>
    </xf>
    <xf numFmtId="0" fontId="11" fillId="3" borderId="0" xfId="2" applyFont="1" applyFill="1" applyAlignment="1" applyProtection="1">
      <alignment horizontal="left" vertical="center" wrapText="1"/>
      <protection hidden="1"/>
    </xf>
    <xf numFmtId="0" fontId="59" fillId="3" borderId="7" xfId="2" applyFont="1" applyFill="1" applyBorder="1" applyAlignment="1" applyProtection="1">
      <alignment horizontal="center" vertical="center" wrapText="1"/>
      <protection hidden="1"/>
    </xf>
    <xf numFmtId="0" fontId="59" fillId="3" borderId="0" xfId="2" applyFont="1" applyFill="1" applyAlignment="1" applyProtection="1">
      <alignment horizontal="center" vertical="center" wrapText="1"/>
      <protection hidden="1"/>
    </xf>
    <xf numFmtId="0" fontId="10" fillId="2" borderId="21" xfId="2" applyFont="1" applyFill="1" applyBorder="1" applyAlignment="1" applyProtection="1">
      <alignment horizontal="center" vertical="top" wrapText="1"/>
      <protection hidden="1"/>
    </xf>
    <xf numFmtId="0" fontId="10" fillId="2" borderId="20" xfId="2" applyFont="1" applyFill="1" applyBorder="1" applyAlignment="1" applyProtection="1">
      <alignment horizontal="center" vertical="top" wrapText="1"/>
      <protection hidden="1"/>
    </xf>
    <xf numFmtId="0" fontId="7" fillId="3" borderId="14" xfId="2" applyFont="1" applyFill="1" applyBorder="1" applyAlignment="1" applyProtection="1">
      <alignment horizontal="center" vertical="center" wrapText="1"/>
      <protection hidden="1"/>
    </xf>
    <xf numFmtId="0" fontId="7" fillId="3" borderId="31" xfId="2" applyFont="1" applyFill="1" applyBorder="1" applyAlignment="1" applyProtection="1">
      <alignment horizontal="center" vertical="center" wrapText="1"/>
      <protection hidden="1"/>
    </xf>
    <xf numFmtId="0" fontId="7" fillId="3" borderId="32" xfId="2" applyFont="1" applyFill="1" applyBorder="1" applyAlignment="1" applyProtection="1">
      <alignment horizontal="center" vertical="center" wrapText="1"/>
      <protection hidden="1"/>
    </xf>
    <xf numFmtId="0" fontId="3" fillId="0" borderId="14" xfId="2" applyFont="1" applyBorder="1" applyAlignment="1" applyProtection="1">
      <alignment horizontal="left" vertical="center" wrapText="1"/>
      <protection hidden="1"/>
    </xf>
    <xf numFmtId="0" fontId="3" fillId="0" borderId="31" xfId="2" applyFont="1" applyBorder="1" applyAlignment="1" applyProtection="1">
      <alignment horizontal="left" vertical="center" wrapText="1"/>
      <protection hidden="1"/>
    </xf>
    <xf numFmtId="0" fontId="3" fillId="0" borderId="32" xfId="2" applyFont="1" applyBorder="1" applyAlignment="1" applyProtection="1">
      <alignment horizontal="left" vertical="center" wrapText="1"/>
      <protection hidden="1"/>
    </xf>
    <xf numFmtId="0" fontId="3" fillId="0" borderId="60" xfId="2" applyFont="1" applyBorder="1" applyAlignment="1" applyProtection="1">
      <alignment horizontal="right" wrapText="1"/>
      <protection hidden="1"/>
    </xf>
    <xf numFmtId="0" fontId="3" fillId="0" borderId="58" xfId="2" applyFont="1" applyBorder="1" applyAlignment="1" applyProtection="1">
      <alignment horizontal="right" wrapText="1"/>
      <protection hidden="1"/>
    </xf>
    <xf numFmtId="0" fontId="3" fillId="0" borderId="59" xfId="2" applyFont="1" applyBorder="1" applyAlignment="1" applyProtection="1">
      <alignment horizontal="right" wrapText="1"/>
      <protection hidden="1"/>
    </xf>
    <xf numFmtId="0" fontId="14" fillId="3" borderId="7" xfId="2" applyFont="1" applyFill="1" applyBorder="1" applyAlignment="1" applyProtection="1">
      <alignment horizontal="left" vertical="center" wrapText="1"/>
      <protection hidden="1"/>
    </xf>
    <xf numFmtId="0" fontId="14" fillId="3" borderId="0" xfId="2" applyFont="1" applyFill="1" applyAlignment="1" applyProtection="1">
      <alignment horizontal="left" vertical="center" wrapText="1"/>
      <protection hidden="1"/>
    </xf>
    <xf numFmtId="0" fontId="14" fillId="3" borderId="0" xfId="2" applyFont="1" applyFill="1" applyAlignment="1" applyProtection="1">
      <alignment horizontal="left"/>
      <protection hidden="1"/>
    </xf>
    <xf numFmtId="0" fontId="14" fillId="3" borderId="70" xfId="2" applyFont="1" applyFill="1" applyBorder="1" applyAlignment="1" applyProtection="1">
      <alignment horizontal="left"/>
      <protection hidden="1"/>
    </xf>
    <xf numFmtId="0" fontId="3" fillId="0" borderId="57" xfId="2" applyFont="1" applyBorder="1" applyAlignment="1" applyProtection="1">
      <alignment horizontal="right" wrapText="1"/>
      <protection hidden="1"/>
    </xf>
    <xf numFmtId="0" fontId="3" fillId="0" borderId="31" xfId="2" applyFont="1" applyBorder="1" applyAlignment="1" applyProtection="1">
      <alignment horizontal="right" wrapText="1"/>
      <protection hidden="1"/>
    </xf>
    <xf numFmtId="0" fontId="3" fillId="0" borderId="32" xfId="2" applyFont="1" applyBorder="1" applyAlignment="1" applyProtection="1">
      <alignment horizontal="right" wrapText="1"/>
      <protection hidden="1"/>
    </xf>
    <xf numFmtId="0" fontId="6" fillId="2" borderId="7" xfId="2" applyFont="1" applyFill="1" applyBorder="1" applyAlignment="1" applyProtection="1">
      <alignment horizontal="center" vertical="center"/>
      <protection hidden="1"/>
    </xf>
    <xf numFmtId="0" fontId="6" fillId="2" borderId="0" xfId="2" applyFont="1" applyFill="1" applyAlignment="1" applyProtection="1">
      <alignment horizontal="center" vertical="center"/>
      <protection hidden="1"/>
    </xf>
    <xf numFmtId="49" fontId="44" fillId="6" borderId="57" xfId="2" applyNumberFormat="1" applyFont="1" applyFill="1" applyBorder="1" applyAlignment="1" applyProtection="1">
      <alignment horizontal="center" vertical="center" wrapText="1"/>
      <protection hidden="1"/>
    </xf>
    <xf numFmtId="49" fontId="44" fillId="6" borderId="31" xfId="2" applyNumberFormat="1" applyFont="1" applyFill="1" applyBorder="1" applyAlignment="1" applyProtection="1">
      <alignment horizontal="center" vertical="center" wrapText="1"/>
      <protection hidden="1"/>
    </xf>
    <xf numFmtId="49" fontId="44" fillId="6" borderId="32" xfId="2" applyNumberFormat="1" applyFont="1" applyFill="1" applyBorder="1" applyAlignment="1" applyProtection="1">
      <alignment horizontal="center" vertical="center" wrapText="1"/>
      <protection hidden="1"/>
    </xf>
    <xf numFmtId="49" fontId="44" fillId="6" borderId="14" xfId="2" applyNumberFormat="1" applyFont="1" applyFill="1" applyBorder="1" applyAlignment="1" applyProtection="1">
      <alignment horizontal="center" vertical="center" wrapText="1"/>
      <protection hidden="1"/>
    </xf>
    <xf numFmtId="0" fontId="3" fillId="0" borderId="8" xfId="2" applyFont="1" applyBorder="1" applyAlignment="1" applyProtection="1">
      <alignment horizontal="center" vertical="center" wrapText="1"/>
      <protection hidden="1"/>
    </xf>
    <xf numFmtId="0" fontId="3" fillId="0" borderId="6" xfId="2" applyFont="1" applyBorder="1" applyAlignment="1" applyProtection="1">
      <alignment horizontal="center" vertical="center" wrapText="1"/>
      <protection locked="0" hidden="1"/>
    </xf>
    <xf numFmtId="0" fontId="3" fillId="0" borderId="5" xfId="2" applyFont="1" applyBorder="1" applyAlignment="1" applyProtection="1">
      <alignment horizontal="center" vertical="center" wrapText="1"/>
      <protection locked="0" hidden="1"/>
    </xf>
    <xf numFmtId="0" fontId="3" fillId="0" borderId="3" xfId="2" applyFont="1" applyBorder="1" applyAlignment="1" applyProtection="1">
      <alignment horizontal="center" vertical="center" wrapText="1"/>
      <protection locked="0" hidden="1"/>
    </xf>
    <xf numFmtId="0" fontId="3" fillId="0" borderId="2" xfId="2" applyFont="1" applyBorder="1" applyAlignment="1" applyProtection="1">
      <alignment horizontal="center" vertical="center" wrapText="1"/>
      <protection locked="0" hidden="1"/>
    </xf>
    <xf numFmtId="0" fontId="7" fillId="0" borderId="0" xfId="2" applyFont="1" applyAlignment="1" applyProtection="1">
      <alignment horizontal="center" vertical="center"/>
      <protection hidden="1"/>
    </xf>
    <xf numFmtId="0" fontId="15" fillId="0" borderId="0" xfId="2" applyFont="1" applyAlignment="1" applyProtection="1">
      <alignment horizontal="center" vertical="center" wrapText="1"/>
      <protection hidden="1"/>
    </xf>
    <xf numFmtId="0" fontId="3" fillId="0" borderId="22" xfId="2" applyFont="1" applyBorder="1" applyAlignment="1" applyProtection="1">
      <alignment horizontal="center" vertical="center"/>
      <protection locked="0" hidden="1"/>
    </xf>
    <xf numFmtId="0" fontId="3" fillId="0" borderId="20" xfId="2" applyFont="1" applyBorder="1" applyAlignment="1" applyProtection="1">
      <alignment horizontal="center" vertical="center" wrapText="1"/>
      <protection hidden="1"/>
    </xf>
    <xf numFmtId="0" fontId="3" fillId="0" borderId="22" xfId="2" applyFont="1" applyBorder="1" applyAlignment="1" applyProtection="1">
      <alignment horizontal="center" vertical="center"/>
      <protection hidden="1"/>
    </xf>
    <xf numFmtId="49" fontId="3" fillId="0" borderId="20" xfId="2" applyNumberFormat="1" applyFont="1" applyBorder="1" applyAlignment="1" applyProtection="1">
      <alignment horizontal="center" vertical="center" wrapText="1"/>
      <protection hidden="1"/>
    </xf>
    <xf numFmtId="49" fontId="14" fillId="0" borderId="16" xfId="2" applyNumberFormat="1" applyFont="1" applyBorder="1" applyAlignment="1" applyProtection="1">
      <alignment horizontal="center" vertical="center" wrapText="1"/>
      <protection hidden="1"/>
    </xf>
    <xf numFmtId="49" fontId="14" fillId="0" borderId="32" xfId="2" applyNumberFormat="1" applyFont="1" applyBorder="1" applyAlignment="1" applyProtection="1">
      <alignment horizontal="center" vertical="center" wrapText="1"/>
      <protection hidden="1"/>
    </xf>
    <xf numFmtId="49" fontId="14" fillId="0" borderId="15" xfId="2" applyNumberFormat="1" applyFont="1" applyBorder="1" applyAlignment="1" applyProtection="1">
      <alignment horizontal="center" vertical="center" wrapText="1"/>
      <protection hidden="1"/>
    </xf>
    <xf numFmtId="49" fontId="14" fillId="0" borderId="14" xfId="2" applyNumberFormat="1" applyFont="1" applyBorder="1" applyAlignment="1" applyProtection="1">
      <alignment horizontal="center" vertical="center" wrapText="1"/>
      <protection hidden="1"/>
    </xf>
    <xf numFmtId="0" fontId="13" fillId="2" borderId="21" xfId="2" applyFont="1" applyFill="1" applyBorder="1" applyAlignment="1" applyProtection="1">
      <alignment horizontal="left" vertical="center" wrapText="1"/>
      <protection hidden="1"/>
    </xf>
    <xf numFmtId="0" fontId="13" fillId="2" borderId="20" xfId="2" applyFont="1" applyFill="1" applyBorder="1" applyAlignment="1" applyProtection="1">
      <alignment horizontal="left" vertical="center" wrapText="1"/>
      <protection hidden="1"/>
    </xf>
    <xf numFmtId="0" fontId="13" fillId="2" borderId="7" xfId="2" applyFont="1" applyFill="1" applyBorder="1" applyAlignment="1" applyProtection="1">
      <alignment horizontal="left" vertical="center" wrapText="1"/>
      <protection hidden="1"/>
    </xf>
    <xf numFmtId="0" fontId="13" fillId="2" borderId="0" xfId="2" applyFont="1" applyFill="1" applyAlignment="1" applyProtection="1">
      <alignment horizontal="left" vertical="center" wrapText="1"/>
      <protection hidden="1"/>
    </xf>
    <xf numFmtId="0" fontId="13" fillId="2" borderId="23" xfId="2" applyFont="1" applyFill="1" applyBorder="1" applyAlignment="1" applyProtection="1">
      <alignment horizontal="left" vertical="center" wrapText="1"/>
      <protection hidden="1"/>
    </xf>
    <xf numFmtId="0" fontId="13" fillId="2" borderId="22" xfId="2" applyFont="1" applyFill="1" applyBorder="1" applyAlignment="1" applyProtection="1">
      <alignment horizontal="left" vertical="center" wrapText="1"/>
      <protection hidden="1"/>
    </xf>
    <xf numFmtId="0" fontId="44" fillId="2" borderId="57" xfId="2" applyFont="1" applyFill="1" applyBorder="1" applyAlignment="1" applyProtection="1">
      <alignment horizontal="center" vertical="center" wrapText="1"/>
      <protection hidden="1"/>
    </xf>
    <xf numFmtId="0" fontId="44" fillId="2" borderId="31" xfId="2" applyFont="1" applyFill="1" applyBorder="1" applyAlignment="1" applyProtection="1">
      <alignment horizontal="center" vertical="center" wrapText="1"/>
      <protection hidden="1"/>
    </xf>
    <xf numFmtId="0" fontId="48" fillId="2" borderId="31" xfId="2" applyFont="1" applyFill="1" applyBorder="1" applyAlignment="1" applyProtection="1">
      <alignment vertical="center" wrapText="1"/>
      <protection hidden="1"/>
    </xf>
    <xf numFmtId="0" fontId="3" fillId="0" borderId="0" xfId="2" applyFont="1" applyAlignment="1" applyProtection="1">
      <alignment horizontal="left" vertical="center" wrapText="1"/>
      <protection hidden="1"/>
    </xf>
    <xf numFmtId="14" fontId="18" fillId="0" borderId="0" xfId="2" applyNumberFormat="1" applyFont="1" applyAlignment="1" applyProtection="1">
      <alignment horizontal="center" vertical="center"/>
      <protection hidden="1"/>
    </xf>
    <xf numFmtId="0" fontId="18" fillId="0" borderId="0" xfId="2" applyFont="1" applyAlignment="1" applyProtection="1">
      <alignment horizontal="center" vertical="center"/>
      <protection hidden="1"/>
    </xf>
    <xf numFmtId="49" fontId="7" fillId="0" borderId="0" xfId="2" applyNumberFormat="1" applyFont="1" applyAlignment="1" applyProtection="1">
      <alignment vertical="center" wrapText="1"/>
      <protection hidden="1"/>
    </xf>
    <xf numFmtId="0" fontId="7" fillId="0" borderId="0" xfId="2" applyFont="1" applyAlignment="1" applyProtection="1">
      <alignment vertical="center" wrapText="1"/>
      <protection hidden="1"/>
    </xf>
    <xf numFmtId="171" fontId="3" fillId="0" borderId="0" xfId="2" applyNumberFormat="1" applyFont="1" applyAlignment="1" applyProtection="1">
      <alignment horizontal="center" vertical="center"/>
      <protection hidden="1"/>
    </xf>
    <xf numFmtId="171" fontId="3" fillId="0" borderId="8" xfId="2" applyNumberFormat="1" applyFont="1" applyBorder="1" applyAlignment="1" applyProtection="1">
      <alignment horizontal="center" vertical="center"/>
      <protection hidden="1"/>
    </xf>
    <xf numFmtId="0" fontId="3" fillId="0" borderId="28" xfId="2" applyFont="1" applyBorder="1" applyAlignment="1" applyProtection="1">
      <alignment horizontal="center" vertical="center"/>
      <protection locked="0" hidden="1"/>
    </xf>
    <xf numFmtId="0" fontId="3" fillId="0" borderId="0" xfId="2" applyFont="1" applyAlignment="1" applyProtection="1">
      <alignment horizontal="center" wrapText="1"/>
      <protection hidden="1"/>
    </xf>
    <xf numFmtId="0" fontId="21" fillId="0" borderId="0" xfId="2" applyFont="1" applyAlignment="1" applyProtection="1">
      <alignment horizontal="center" vertical="center" wrapText="1"/>
      <protection hidden="1"/>
    </xf>
    <xf numFmtId="0" fontId="7" fillId="0" borderId="0" xfId="2" applyFont="1" applyAlignment="1" applyProtection="1">
      <alignment horizontal="center" vertical="top" wrapText="1"/>
      <protection hidden="1"/>
    </xf>
    <xf numFmtId="0" fontId="20" fillId="2" borderId="10" xfId="2" applyFont="1" applyFill="1" applyBorder="1" applyAlignment="1" applyProtection="1">
      <alignment horizontal="center" vertical="center" wrapText="1"/>
      <protection hidden="1"/>
    </xf>
    <xf numFmtId="0" fontId="20" fillId="2" borderId="9" xfId="2" applyFont="1" applyFill="1" applyBorder="1" applyAlignment="1" applyProtection="1">
      <alignment horizontal="center" vertical="center" wrapText="1"/>
      <protection hidden="1"/>
    </xf>
    <xf numFmtId="0" fontId="20" fillId="2" borderId="35" xfId="2" applyFont="1" applyFill="1" applyBorder="1" applyAlignment="1" applyProtection="1">
      <alignment horizontal="center" vertical="center" wrapText="1"/>
      <protection hidden="1"/>
    </xf>
    <xf numFmtId="0" fontId="61" fillId="0" borderId="30" xfId="2" applyFont="1" applyBorder="1" applyAlignment="1" applyProtection="1">
      <alignment horizontal="center" vertical="center" textRotation="180"/>
      <protection hidden="1"/>
    </xf>
    <xf numFmtId="0" fontId="61" fillId="0" borderId="4" xfId="2" applyFont="1" applyBorder="1" applyAlignment="1" applyProtection="1">
      <alignment horizontal="center" vertical="center" textRotation="180"/>
      <protection hidden="1"/>
    </xf>
    <xf numFmtId="0" fontId="61" fillId="0" borderId="1" xfId="2" applyFont="1" applyBorder="1" applyAlignment="1" applyProtection="1">
      <alignment horizontal="center" vertical="center" textRotation="180"/>
      <protection hidden="1"/>
    </xf>
    <xf numFmtId="0" fontId="6" fillId="2" borderId="51" xfId="2" applyFont="1" applyFill="1" applyBorder="1" applyAlignment="1" applyProtection="1">
      <alignment horizontal="center" vertical="center"/>
      <protection hidden="1"/>
    </xf>
    <xf numFmtId="0" fontId="6" fillId="2" borderId="50" xfId="2" applyFont="1" applyFill="1" applyBorder="1" applyAlignment="1" applyProtection="1">
      <alignment horizontal="center" vertical="center"/>
      <protection hidden="1"/>
    </xf>
    <xf numFmtId="0" fontId="6" fillId="2" borderId="75" xfId="2" applyFont="1" applyFill="1" applyBorder="1" applyAlignment="1" applyProtection="1">
      <alignment horizontal="center" vertical="center"/>
      <protection hidden="1"/>
    </xf>
    <xf numFmtId="0" fontId="7" fillId="0" borderId="3" xfId="2" applyFont="1" applyBorder="1" applyAlignment="1" applyProtection="1">
      <alignment horizontal="center" vertical="center"/>
      <protection hidden="1"/>
    </xf>
    <xf numFmtId="0" fontId="7" fillId="0" borderId="2" xfId="2" applyFont="1" applyBorder="1" applyAlignment="1" applyProtection="1">
      <alignment horizontal="center" vertical="center"/>
      <protection hidden="1"/>
    </xf>
    <xf numFmtId="0" fontId="4" fillId="0" borderId="7" xfId="2" applyFont="1" applyBorder="1" applyAlignment="1" applyProtection="1">
      <alignment horizontal="center" vertical="center"/>
      <protection locked="0" hidden="1"/>
    </xf>
    <xf numFmtId="0" fontId="4" fillId="0" borderId="0" xfId="2" applyFont="1" applyAlignment="1" applyProtection="1">
      <alignment horizontal="center" vertical="center"/>
      <protection locked="0" hidden="1"/>
    </xf>
    <xf numFmtId="0" fontId="4" fillId="0" borderId="3" xfId="2" applyFont="1" applyBorder="1" applyAlignment="1" applyProtection="1">
      <alignment horizontal="center" vertical="center"/>
      <protection locked="0" hidden="1"/>
    </xf>
    <xf numFmtId="0" fontId="4" fillId="0" borderId="2" xfId="2" applyFont="1" applyBorder="1" applyAlignment="1" applyProtection="1">
      <alignment horizontal="center" vertical="center"/>
      <protection locked="0" hidden="1"/>
    </xf>
    <xf numFmtId="0" fontId="58" fillId="0" borderId="7" xfId="2" applyFont="1" applyBorder="1" applyAlignment="1" applyProtection="1">
      <alignment vertical="center" wrapText="1"/>
      <protection hidden="1"/>
    </xf>
    <xf numFmtId="0" fontId="58" fillId="0" borderId="0" xfId="2" applyFont="1" applyAlignment="1" applyProtection="1">
      <alignment vertical="center" wrapText="1"/>
      <protection hidden="1"/>
    </xf>
    <xf numFmtId="0" fontId="58" fillId="0" borderId="0" xfId="2" applyFont="1" applyProtection="1">
      <protection hidden="1"/>
    </xf>
    <xf numFmtId="0" fontId="65" fillId="0" borderId="7" xfId="2" applyFont="1" applyBorder="1" applyAlignment="1" applyProtection="1">
      <alignment vertical="center" wrapText="1"/>
      <protection hidden="1"/>
    </xf>
    <xf numFmtId="0" fontId="65" fillId="0" borderId="0" xfId="2" applyFont="1" applyAlignment="1" applyProtection="1">
      <alignment vertical="center" wrapText="1"/>
      <protection hidden="1"/>
    </xf>
    <xf numFmtId="0" fontId="65" fillId="0" borderId="0" xfId="2" applyFont="1" applyProtection="1">
      <protection hidden="1"/>
    </xf>
    <xf numFmtId="0" fontId="63" fillId="0" borderId="7" xfId="2" applyFont="1" applyBorder="1" applyAlignment="1" applyProtection="1">
      <alignment horizontal="left" vertical="center" wrapText="1"/>
      <protection hidden="1"/>
    </xf>
    <xf numFmtId="0" fontId="63" fillId="0" borderId="0" xfId="2" applyFont="1" applyAlignment="1" applyProtection="1">
      <alignment horizontal="left" vertical="center" wrapText="1"/>
      <protection hidden="1"/>
    </xf>
    <xf numFmtId="0" fontId="11" fillId="0" borderId="55" xfId="2" applyFont="1" applyBorder="1" applyAlignment="1" applyProtection="1">
      <alignment horizontal="right" wrapText="1"/>
      <protection hidden="1"/>
    </xf>
    <xf numFmtId="0" fontId="11" fillId="0" borderId="53" xfId="2" applyFont="1" applyBorder="1" applyAlignment="1" applyProtection="1">
      <alignment horizontal="right" wrapText="1"/>
      <protection hidden="1"/>
    </xf>
    <xf numFmtId="0" fontId="11" fillId="0" borderId="54" xfId="2" applyFont="1" applyBorder="1" applyAlignment="1" applyProtection="1">
      <alignment horizontal="right" wrapText="1"/>
      <protection hidden="1"/>
    </xf>
    <xf numFmtId="49" fontId="3" fillId="0" borderId="0" xfId="2" applyNumberFormat="1" applyFont="1" applyAlignment="1" applyProtection="1">
      <alignment vertical="center" wrapText="1"/>
      <protection hidden="1"/>
    </xf>
    <xf numFmtId="0" fontId="3" fillId="0" borderId="0" xfId="2" applyFont="1" applyAlignment="1" applyProtection="1">
      <alignment vertical="center" wrapText="1"/>
      <protection hidden="1"/>
    </xf>
    <xf numFmtId="0" fontId="20" fillId="2" borderId="6" xfId="2" applyFont="1" applyFill="1" applyBorder="1" applyAlignment="1" applyProtection="1">
      <alignment horizontal="center" vertical="center" wrapText="1"/>
      <protection hidden="1"/>
    </xf>
    <xf numFmtId="0" fontId="20" fillId="2" borderId="5" xfId="2" applyFont="1" applyFill="1" applyBorder="1" applyAlignment="1" applyProtection="1">
      <alignment horizontal="center" vertical="center" wrapText="1"/>
      <protection hidden="1"/>
    </xf>
    <xf numFmtId="0" fontId="20" fillId="2" borderId="33" xfId="2" applyFont="1" applyFill="1" applyBorder="1" applyAlignment="1" applyProtection="1">
      <alignment horizontal="center" vertical="center" wrapText="1"/>
      <protection hidden="1"/>
    </xf>
    <xf numFmtId="0" fontId="7" fillId="0" borderId="0" xfId="2" applyFont="1" applyAlignment="1" applyProtection="1">
      <alignment horizontal="right" vertical="center"/>
      <protection hidden="1"/>
    </xf>
    <xf numFmtId="0" fontId="3" fillId="0" borderId="29" xfId="2" applyFont="1" applyBorder="1" applyAlignment="1" applyProtection="1">
      <alignment horizontal="center" vertical="center"/>
      <protection locked="0" hidden="1"/>
    </xf>
    <xf numFmtId="0" fontId="7" fillId="0" borderId="10" xfId="2" applyFont="1" applyBorder="1" applyAlignment="1" applyProtection="1">
      <alignment horizontal="center" vertical="center"/>
      <protection hidden="1"/>
    </xf>
    <xf numFmtId="0" fontId="7" fillId="0" borderId="9" xfId="2" applyFont="1" applyBorder="1" applyAlignment="1" applyProtection="1">
      <alignment horizontal="center" vertical="center"/>
      <protection hidden="1"/>
    </xf>
    <xf numFmtId="0" fontId="10" fillId="2" borderId="7" xfId="2" applyFont="1" applyFill="1" applyBorder="1" applyAlignment="1" applyProtection="1">
      <alignment horizontal="center" vertical="center"/>
      <protection hidden="1"/>
    </xf>
    <xf numFmtId="0" fontId="10" fillId="2" borderId="0" xfId="2" applyFont="1" applyFill="1" applyAlignment="1" applyProtection="1">
      <alignment horizontal="center" vertical="center"/>
      <protection hidden="1"/>
    </xf>
    <xf numFmtId="171" fontId="78" fillId="2" borderId="0" xfId="0" applyNumberFormat="1" applyFont="1" applyFill="1" applyAlignment="1" applyProtection="1">
      <alignment horizontal="left" vertical="center"/>
      <protection hidden="1"/>
    </xf>
    <xf numFmtId="171" fontId="78" fillId="2" borderId="8" xfId="0" applyNumberFormat="1" applyFont="1" applyFill="1" applyBorder="1" applyAlignment="1" applyProtection="1">
      <alignment horizontal="left" vertical="center"/>
      <protection hidden="1"/>
    </xf>
    <xf numFmtId="0" fontId="10" fillId="2" borderId="7" xfId="2" applyFont="1" applyFill="1" applyBorder="1" applyAlignment="1" applyProtection="1">
      <alignment horizontal="right" vertical="center"/>
      <protection hidden="1"/>
    </xf>
    <xf numFmtId="0" fontId="10" fillId="2" borderId="0" xfId="2" applyFont="1" applyFill="1" applyAlignment="1" applyProtection="1">
      <alignment horizontal="right" vertical="center"/>
      <protection hidden="1"/>
    </xf>
    <xf numFmtId="49" fontId="3" fillId="0" borderId="7" xfId="2" applyNumberFormat="1" applyFont="1" applyBorder="1" applyAlignment="1" applyProtection="1">
      <alignment horizontal="left" vertical="center" wrapText="1"/>
      <protection hidden="1"/>
    </xf>
    <xf numFmtId="49" fontId="3" fillId="0" borderId="0" xfId="2" applyNumberFormat="1" applyFont="1" applyAlignment="1" applyProtection="1">
      <alignment horizontal="left" vertical="center" wrapText="1"/>
      <protection hidden="1"/>
    </xf>
    <xf numFmtId="0" fontId="3" fillId="0" borderId="57" xfId="2" applyFont="1" applyBorder="1" applyAlignment="1" applyProtection="1">
      <alignment horizontal="center" vertical="center"/>
      <protection locked="0" hidden="1"/>
    </xf>
    <xf numFmtId="0" fontId="3" fillId="0" borderId="32" xfId="2" applyFont="1" applyBorder="1" applyAlignment="1" applyProtection="1">
      <alignment horizontal="center" vertical="center"/>
      <protection locked="0" hidden="1"/>
    </xf>
    <xf numFmtId="0" fontId="3" fillId="0" borderId="15" xfId="2" applyFont="1" applyBorder="1" applyAlignment="1" applyProtection="1">
      <alignment horizontal="left" vertical="center" wrapText="1"/>
      <protection hidden="1"/>
    </xf>
    <xf numFmtId="0" fontId="3" fillId="0" borderId="15" xfId="2" applyFont="1" applyBorder="1" applyAlignment="1" applyProtection="1">
      <alignment horizontal="left" wrapText="1"/>
      <protection hidden="1"/>
    </xf>
    <xf numFmtId="168" fontId="3" fillId="0" borderId="65" xfId="1" applyNumberFormat="1" applyFont="1" applyFill="1" applyBorder="1" applyAlignment="1" applyProtection="1">
      <alignment horizontal="center" vertical="center"/>
      <protection hidden="1"/>
    </xf>
    <xf numFmtId="168" fontId="3" fillId="0" borderId="64" xfId="1" applyNumberFormat="1" applyFont="1" applyFill="1" applyBorder="1" applyAlignment="1" applyProtection="1">
      <alignment horizontal="center" vertical="center"/>
      <protection hidden="1"/>
    </xf>
    <xf numFmtId="168" fontId="3" fillId="0" borderId="14" xfId="1" applyNumberFormat="1" applyFont="1" applyFill="1" applyBorder="1" applyAlignment="1" applyProtection="1">
      <alignment horizontal="center" vertical="center"/>
      <protection hidden="1"/>
    </xf>
    <xf numFmtId="168" fontId="3" fillId="0" borderId="32" xfId="1" applyNumberFormat="1" applyFont="1" applyFill="1" applyBorder="1" applyAlignment="1" applyProtection="1">
      <alignment horizontal="center" vertical="center"/>
      <protection hidden="1"/>
    </xf>
    <xf numFmtId="0" fontId="3" fillId="0" borderId="68" xfId="2" applyFont="1" applyBorder="1" applyAlignment="1" applyProtection="1">
      <alignment horizontal="left" vertical="center" wrapText="1"/>
      <protection hidden="1"/>
    </xf>
    <xf numFmtId="0" fontId="7" fillId="0" borderId="57" xfId="2" applyFont="1" applyBorder="1" applyAlignment="1" applyProtection="1">
      <alignment horizontal="center" vertical="center"/>
      <protection hidden="1"/>
    </xf>
    <xf numFmtId="0" fontId="7" fillId="0" borderId="32" xfId="2" applyFont="1" applyBorder="1" applyAlignment="1" applyProtection="1">
      <alignment horizontal="center" vertical="center"/>
      <protection hidden="1"/>
    </xf>
    <xf numFmtId="49" fontId="7" fillId="0" borderId="7" xfId="2" applyNumberFormat="1" applyFont="1" applyBorder="1" applyAlignment="1" applyProtection="1">
      <alignment horizontal="left" vertical="center" wrapText="1"/>
      <protection hidden="1"/>
    </xf>
    <xf numFmtId="49" fontId="7" fillId="0" borderId="0" xfId="2" applyNumberFormat="1" applyFont="1" applyAlignment="1" applyProtection="1">
      <alignment horizontal="left" vertical="center" wrapText="1"/>
      <protection hidden="1"/>
    </xf>
    <xf numFmtId="0" fontId="3" fillId="0" borderId="72" xfId="0" applyFont="1" applyBorder="1" applyAlignment="1" applyProtection="1">
      <alignment horizontal="center" vertical="center"/>
      <protection locked="0" hidden="1"/>
    </xf>
    <xf numFmtId="49" fontId="3" fillId="0" borderId="7" xfId="2" applyNumberFormat="1" applyFont="1" applyBorder="1" applyAlignment="1" applyProtection="1">
      <alignment horizontal="left" vertical="center" wrapText="1" shrinkToFit="1"/>
      <protection hidden="1"/>
    </xf>
    <xf numFmtId="49" fontId="3" fillId="0" borderId="0" xfId="2" applyNumberFormat="1" applyFont="1" applyAlignment="1" applyProtection="1">
      <alignment horizontal="left" vertical="center" wrapText="1" shrinkToFit="1"/>
      <protection hidden="1"/>
    </xf>
    <xf numFmtId="49" fontId="69" fillId="2" borderId="7" xfId="2" applyNumberFormat="1" applyFont="1" applyFill="1" applyBorder="1" applyAlignment="1" applyProtection="1">
      <alignment horizontal="justify" vertical="top" wrapText="1" shrinkToFit="1"/>
      <protection hidden="1"/>
    </xf>
    <xf numFmtId="49" fontId="69" fillId="2" borderId="0" xfId="2" applyNumberFormat="1" applyFont="1" applyFill="1" applyAlignment="1" applyProtection="1">
      <alignment horizontal="justify" vertical="top" wrapText="1" shrinkToFit="1"/>
      <protection hidden="1"/>
    </xf>
    <xf numFmtId="49" fontId="69" fillId="2" borderId="8" xfId="2" applyNumberFormat="1" applyFont="1" applyFill="1" applyBorder="1" applyAlignment="1" applyProtection="1">
      <alignment horizontal="justify" vertical="top" wrapText="1" shrinkToFit="1"/>
      <protection hidden="1"/>
    </xf>
    <xf numFmtId="49" fontId="3" fillId="0" borderId="7" xfId="2" applyNumberFormat="1" applyFont="1" applyBorder="1" applyAlignment="1" applyProtection="1">
      <alignment horizontal="left" vertical="top" wrapText="1" shrinkToFit="1"/>
      <protection hidden="1"/>
    </xf>
    <xf numFmtId="49" fontId="3" fillId="0" borderId="0" xfId="2" applyNumberFormat="1" applyFont="1" applyAlignment="1" applyProtection="1">
      <alignment horizontal="left" vertical="top" wrapText="1" shrinkToFit="1"/>
      <protection hidden="1"/>
    </xf>
    <xf numFmtId="0" fontId="10" fillId="2" borderId="34" xfId="2" applyFont="1" applyFill="1" applyBorder="1" applyAlignment="1" applyProtection="1">
      <alignment horizontal="center" vertical="top" wrapText="1"/>
      <protection hidden="1"/>
    </xf>
    <xf numFmtId="0" fontId="7" fillId="0" borderId="7" xfId="2" applyFont="1" applyBorder="1" applyAlignment="1" applyProtection="1">
      <alignment horizontal="left" vertical="center" wrapText="1"/>
      <protection hidden="1"/>
    </xf>
    <xf numFmtId="0" fontId="7" fillId="0" borderId="0" xfId="2" applyFont="1" applyAlignment="1" applyProtection="1">
      <alignment horizontal="left" vertical="center" wrapText="1"/>
      <protection hidden="1"/>
    </xf>
    <xf numFmtId="0" fontId="68" fillId="0" borderId="10" xfId="2" applyFont="1" applyBorder="1" applyAlignment="1" applyProtection="1">
      <alignment horizontal="center" vertical="center"/>
      <protection hidden="1"/>
    </xf>
    <xf numFmtId="0" fontId="68" fillId="0" borderId="9" xfId="2" applyFont="1" applyBorder="1" applyAlignment="1" applyProtection="1">
      <alignment horizontal="center" vertical="center"/>
      <protection hidden="1"/>
    </xf>
    <xf numFmtId="0" fontId="7" fillId="0" borderId="52" xfId="2" applyFont="1" applyBorder="1" applyAlignment="1" applyProtection="1">
      <alignment horizontal="center" vertical="center" wrapText="1"/>
      <protection hidden="1"/>
    </xf>
    <xf numFmtId="0" fontId="11" fillId="0" borderId="21" xfId="2" applyFont="1" applyBorder="1" applyAlignment="1" applyProtection="1">
      <alignment horizontal="center" vertical="center" wrapText="1"/>
      <protection hidden="1"/>
    </xf>
    <xf numFmtId="0" fontId="11" fillId="0" borderId="20" xfId="2" applyFont="1" applyBorder="1" applyAlignment="1" applyProtection="1">
      <alignment horizontal="center" vertical="center" wrapText="1"/>
      <protection hidden="1"/>
    </xf>
    <xf numFmtId="0" fontId="11" fillId="0" borderId="7" xfId="2" applyFont="1" applyBorder="1" applyAlignment="1" applyProtection="1">
      <alignment horizontal="center" vertical="center" wrapText="1"/>
      <protection hidden="1"/>
    </xf>
    <xf numFmtId="0" fontId="11" fillId="0" borderId="0" xfId="2" applyFont="1" applyAlignment="1" applyProtection="1">
      <alignment horizontal="center" vertical="center" wrapText="1"/>
      <protection hidden="1"/>
    </xf>
    <xf numFmtId="170" fontId="9" fillId="6" borderId="19" xfId="1" applyNumberFormat="1" applyFont="1" applyFill="1" applyBorder="1" applyAlignment="1" applyProtection="1">
      <alignment horizontal="center" vertical="center" wrapText="1"/>
      <protection hidden="1"/>
    </xf>
    <xf numFmtId="170" fontId="9" fillId="6" borderId="18" xfId="1" applyNumberFormat="1" applyFont="1" applyFill="1" applyBorder="1" applyAlignment="1" applyProtection="1">
      <alignment horizontal="center" vertical="center" wrapText="1"/>
      <protection hidden="1"/>
    </xf>
    <xf numFmtId="170" fontId="9" fillId="6" borderId="16" xfId="1" applyNumberFormat="1" applyFont="1" applyFill="1" applyBorder="1" applyAlignment="1" applyProtection="1">
      <alignment horizontal="center" vertical="center" wrapText="1"/>
      <protection hidden="1"/>
    </xf>
    <xf numFmtId="170" fontId="9" fillId="6" borderId="15" xfId="1" applyNumberFormat="1" applyFont="1" applyFill="1" applyBorder="1" applyAlignment="1" applyProtection="1">
      <alignment horizontal="center" vertical="center" wrapText="1"/>
      <protection hidden="1"/>
    </xf>
    <xf numFmtId="170" fontId="9" fillId="6" borderId="13" xfId="1" applyNumberFormat="1" applyFont="1" applyFill="1" applyBorder="1" applyAlignment="1" applyProtection="1">
      <alignment horizontal="center" vertical="center" wrapText="1"/>
      <protection hidden="1"/>
    </xf>
    <xf numFmtId="170" fontId="9" fillId="6" borderId="12" xfId="1" applyNumberFormat="1" applyFont="1" applyFill="1" applyBorder="1" applyAlignment="1" applyProtection="1">
      <alignment horizontal="center" vertical="center" wrapText="1"/>
      <protection hidden="1"/>
    </xf>
    <xf numFmtId="0" fontId="7" fillId="0" borderId="15" xfId="2" applyFont="1" applyBorder="1" applyAlignment="1" applyProtection="1">
      <alignment horizontal="center" vertical="center" wrapText="1"/>
      <protection hidden="1"/>
    </xf>
    <xf numFmtId="0" fontId="7" fillId="0" borderId="14" xfId="2" applyFont="1" applyBorder="1" applyAlignment="1" applyProtection="1">
      <alignment horizontal="center" vertical="center" wrapText="1"/>
      <protection hidden="1"/>
    </xf>
    <xf numFmtId="0" fontId="7" fillId="0" borderId="32" xfId="2" applyFont="1" applyBorder="1" applyAlignment="1" applyProtection="1">
      <alignment horizontal="center" vertical="center" wrapText="1"/>
      <protection hidden="1"/>
    </xf>
    <xf numFmtId="0" fontId="3" fillId="0" borderId="33" xfId="2" applyFont="1" applyBorder="1" applyAlignment="1" applyProtection="1">
      <alignment horizontal="center" vertical="center" wrapText="1"/>
      <protection locked="0" hidden="1"/>
    </xf>
    <xf numFmtId="0" fontId="3" fillId="0" borderId="56" xfId="2" applyFont="1" applyBorder="1" applyAlignment="1" applyProtection="1">
      <alignment horizontal="center" vertical="center" wrapText="1"/>
      <protection locked="0" hidden="1"/>
    </xf>
    <xf numFmtId="0" fontId="15" fillId="0" borderId="5" xfId="2" applyFont="1" applyBorder="1" applyAlignment="1" applyProtection="1">
      <alignment horizontal="center" vertical="center" wrapText="1"/>
      <protection hidden="1"/>
    </xf>
    <xf numFmtId="0" fontId="15" fillId="0" borderId="33" xfId="2" applyFont="1" applyBorder="1" applyAlignment="1" applyProtection="1">
      <alignment horizontal="center" vertical="center" wrapText="1"/>
      <protection hidden="1"/>
    </xf>
    <xf numFmtId="171" fontId="3" fillId="0" borderId="0" xfId="0" applyNumberFormat="1" applyFont="1" applyAlignment="1" applyProtection="1">
      <alignment horizontal="left" vertical="center"/>
      <protection hidden="1"/>
    </xf>
    <xf numFmtId="171" fontId="3" fillId="0" borderId="8" xfId="0" applyNumberFormat="1" applyFont="1" applyBorder="1" applyAlignment="1" applyProtection="1">
      <alignment horizontal="left" vertical="center"/>
      <protection hidden="1"/>
    </xf>
    <xf numFmtId="0" fontId="7" fillId="0" borderId="69" xfId="0" applyFont="1" applyBorder="1" applyAlignment="1" applyProtection="1">
      <alignment horizontal="left" vertical="center" wrapText="1"/>
      <protection hidden="1"/>
    </xf>
    <xf numFmtId="0" fontId="4" fillId="0" borderId="30" xfId="2" applyFont="1" applyBorder="1" applyAlignment="1" applyProtection="1">
      <alignment horizontal="center" vertical="center" textRotation="180"/>
      <protection hidden="1"/>
    </xf>
    <xf numFmtId="0" fontId="4" fillId="0" borderId="4" xfId="2" applyFont="1" applyBorder="1" applyAlignment="1" applyProtection="1">
      <alignment horizontal="center" vertical="center" textRotation="180"/>
      <protection hidden="1"/>
    </xf>
    <xf numFmtId="0" fontId="4" fillId="0" borderId="1" xfId="2" applyFont="1" applyBorder="1" applyAlignment="1" applyProtection="1">
      <alignment horizontal="center" vertical="center" textRotation="180"/>
      <protection hidden="1"/>
    </xf>
    <xf numFmtId="0" fontId="6" fillId="2" borderId="34" xfId="0" applyFont="1" applyFill="1" applyBorder="1" applyAlignment="1" applyProtection="1">
      <alignment horizontal="center" vertical="center"/>
      <protection hidden="1"/>
    </xf>
    <xf numFmtId="0" fontId="7" fillId="0" borderId="35" xfId="0" applyFont="1" applyBorder="1" applyAlignment="1" applyProtection="1">
      <alignment horizontal="center" vertical="center"/>
      <protection hidden="1"/>
    </xf>
    <xf numFmtId="0" fontId="6" fillId="2" borderId="8" xfId="2" applyFont="1" applyFill="1" applyBorder="1" applyAlignment="1" applyProtection="1">
      <alignment horizontal="center" vertical="center"/>
      <protection hidden="1"/>
    </xf>
    <xf numFmtId="0" fontId="9" fillId="2" borderId="7" xfId="2" applyFont="1" applyFill="1" applyBorder="1" applyAlignment="1" applyProtection="1">
      <alignment horizontal="center" vertical="center"/>
      <protection hidden="1"/>
    </xf>
    <xf numFmtId="0" fontId="9" fillId="2" borderId="0" xfId="2" applyFont="1" applyFill="1" applyAlignment="1" applyProtection="1">
      <alignment horizontal="center" vertical="center"/>
      <protection hidden="1"/>
    </xf>
    <xf numFmtId="0" fontId="9" fillId="2" borderId="8" xfId="2" applyFont="1" applyFill="1" applyBorder="1" applyAlignment="1" applyProtection="1">
      <alignment horizontal="center" vertical="center"/>
      <protection hidden="1"/>
    </xf>
    <xf numFmtId="0" fontId="4" fillId="0" borderId="6" xfId="0" applyFont="1" applyBorder="1" applyAlignment="1" applyProtection="1">
      <alignment horizontal="center" vertical="center"/>
      <protection locked="0" hidden="1"/>
    </xf>
    <xf numFmtId="0" fontId="4" fillId="0" borderId="33" xfId="0" applyFont="1" applyBorder="1" applyAlignment="1" applyProtection="1">
      <alignment horizontal="center" vertical="center"/>
      <protection locked="0" hidden="1"/>
    </xf>
    <xf numFmtId="0" fontId="4" fillId="0" borderId="56" xfId="0" applyFont="1" applyBorder="1" applyAlignment="1" applyProtection="1">
      <alignment horizontal="center" vertical="center"/>
      <protection locked="0" hidden="1"/>
    </xf>
    <xf numFmtId="0" fontId="3" fillId="0" borderId="73" xfId="0" applyFont="1" applyBorder="1" applyAlignment="1" applyProtection="1">
      <alignment horizontal="center" vertical="center"/>
      <protection locked="0" hidden="1"/>
    </xf>
    <xf numFmtId="0" fontId="10" fillId="2" borderId="7" xfId="0" applyFont="1" applyFill="1" applyBorder="1" applyAlignment="1" applyProtection="1">
      <alignment horizontal="right" vertical="center"/>
      <protection hidden="1"/>
    </xf>
    <xf numFmtId="0" fontId="10" fillId="2" borderId="0" xfId="0" applyFont="1" applyFill="1" applyAlignment="1" applyProtection="1">
      <alignment horizontal="right" vertical="center"/>
      <protection hidden="1"/>
    </xf>
    <xf numFmtId="49" fontId="3" fillId="0" borderId="7" xfId="0" applyNumberFormat="1" applyFont="1" applyBorder="1" applyAlignment="1" applyProtection="1">
      <alignment horizontal="justify" vertical="center" wrapText="1"/>
      <protection hidden="1"/>
    </xf>
    <xf numFmtId="49" fontId="3" fillId="0" borderId="0" xfId="0" applyNumberFormat="1" applyFont="1" applyAlignment="1" applyProtection="1">
      <alignment horizontal="justify" vertical="center" wrapText="1"/>
      <protection hidden="1"/>
    </xf>
    <xf numFmtId="49" fontId="3" fillId="0" borderId="8" xfId="0" applyNumberFormat="1" applyFont="1" applyBorder="1" applyAlignment="1" applyProtection="1">
      <alignment horizontal="justify" vertical="center" wrapText="1"/>
      <protection hidden="1"/>
    </xf>
    <xf numFmtId="0" fontId="3" fillId="0" borderId="7" xfId="0" applyFont="1" applyBorder="1" applyAlignment="1" applyProtection="1">
      <alignment horizontal="justify" vertical="center" wrapText="1"/>
      <protection hidden="1"/>
    </xf>
    <xf numFmtId="0" fontId="3" fillId="0" borderId="0" xfId="0" applyFont="1" applyAlignment="1" applyProtection="1">
      <alignment horizontal="justify" vertical="center" wrapText="1"/>
      <protection hidden="1"/>
    </xf>
    <xf numFmtId="0" fontId="3" fillId="0" borderId="8" xfId="0" applyFont="1" applyBorder="1" applyAlignment="1" applyProtection="1">
      <alignment horizontal="justify" vertical="center" wrapText="1"/>
      <protection hidden="1"/>
    </xf>
    <xf numFmtId="49" fontId="7" fillId="0" borderId="0" xfId="0" applyNumberFormat="1" applyFont="1" applyAlignment="1" applyProtection="1">
      <alignment horizontal="center" vertical="center"/>
      <protection hidden="1"/>
    </xf>
    <xf numFmtId="49" fontId="7" fillId="0" borderId="8" xfId="0" applyNumberFormat="1" applyFont="1" applyBorder="1" applyAlignment="1" applyProtection="1">
      <alignment horizontal="center" vertical="center"/>
      <protection hidden="1"/>
    </xf>
    <xf numFmtId="49" fontId="7" fillId="0" borderId="10" xfId="0" applyNumberFormat="1" applyFont="1" applyBorder="1" applyAlignment="1" applyProtection="1">
      <alignment horizontal="center" vertical="center"/>
      <protection locked="0" hidden="1"/>
    </xf>
    <xf numFmtId="49" fontId="7" fillId="0" borderId="35" xfId="0" applyNumberFormat="1" applyFont="1" applyBorder="1" applyAlignment="1" applyProtection="1">
      <alignment horizontal="center" vertical="center"/>
      <protection locked="0" hidden="1"/>
    </xf>
    <xf numFmtId="0" fontId="9" fillId="2" borderId="21" xfId="0" applyFont="1" applyFill="1" applyBorder="1" applyAlignment="1" applyProtection="1">
      <alignment horizontal="center" vertical="top" wrapText="1"/>
      <protection hidden="1"/>
    </xf>
    <xf numFmtId="0" fontId="9" fillId="2" borderId="20" xfId="0" applyFont="1" applyFill="1" applyBorder="1" applyAlignment="1" applyProtection="1">
      <alignment horizontal="center" vertical="top" wrapText="1"/>
      <protection hidden="1"/>
    </xf>
    <xf numFmtId="0" fontId="9" fillId="2" borderId="34" xfId="0" applyFont="1" applyFill="1" applyBorder="1" applyAlignment="1" applyProtection="1">
      <alignment horizontal="center" vertical="top" wrapText="1"/>
      <protection hidden="1"/>
    </xf>
    <xf numFmtId="49" fontId="7" fillId="0" borderId="8" xfId="0" applyNumberFormat="1" applyFont="1" applyBorder="1" applyAlignment="1" applyProtection="1">
      <alignment horizontal="center" vertical="center" wrapText="1"/>
      <protection hidden="1"/>
    </xf>
    <xf numFmtId="0" fontId="11" fillId="0" borderId="19" xfId="0" applyFont="1" applyBorder="1" applyAlignment="1" applyProtection="1">
      <alignment horizontal="right" vertical="center" wrapText="1"/>
      <protection hidden="1"/>
    </xf>
    <xf numFmtId="0" fontId="11" fillId="0" borderId="18" xfId="0" applyFont="1" applyBorder="1" applyAlignment="1" applyProtection="1">
      <alignment horizontal="right" vertical="center" wrapText="1"/>
      <protection hidden="1"/>
    </xf>
    <xf numFmtId="0" fontId="11" fillId="0" borderId="16" xfId="0" applyFont="1" applyBorder="1" applyAlignment="1" applyProtection="1">
      <alignment horizontal="right" vertical="center" wrapText="1"/>
      <protection hidden="1"/>
    </xf>
    <xf numFmtId="0" fontId="11" fillId="0" borderId="15" xfId="0" applyFont="1" applyBorder="1" applyAlignment="1" applyProtection="1">
      <alignment horizontal="right" vertical="center" wrapText="1"/>
      <protection hidden="1"/>
    </xf>
    <xf numFmtId="0" fontId="11" fillId="0" borderId="13" xfId="0" applyFont="1" applyBorder="1" applyAlignment="1" applyProtection="1">
      <alignment horizontal="right" vertical="center" wrapText="1"/>
      <protection hidden="1"/>
    </xf>
    <xf numFmtId="0" fontId="11" fillId="0" borderId="12" xfId="0" applyFont="1" applyBorder="1" applyAlignment="1" applyProtection="1">
      <alignment horizontal="right" vertical="center" wrapText="1"/>
      <protection hidden="1"/>
    </xf>
    <xf numFmtId="49" fontId="11" fillId="0" borderId="7" xfId="0" applyNumberFormat="1" applyFont="1" applyBorder="1" applyAlignment="1" applyProtection="1">
      <alignment horizontal="center" vertical="center" wrapText="1"/>
      <protection hidden="1"/>
    </xf>
    <xf numFmtId="49" fontId="11" fillId="0" borderId="0" xfId="0" applyNumberFormat="1" applyFont="1" applyAlignment="1" applyProtection="1">
      <alignment horizontal="center" vertical="center" wrapText="1"/>
      <protection hidden="1"/>
    </xf>
    <xf numFmtId="44" fontId="30" fillId="0" borderId="16" xfId="1" applyFont="1" applyBorder="1" applyAlignment="1" applyProtection="1">
      <alignment horizontal="center" vertical="center" wrapText="1"/>
      <protection hidden="1"/>
    </xf>
    <xf numFmtId="44" fontId="30" fillId="0" borderId="15" xfId="1" applyFont="1" applyBorder="1" applyAlignment="1" applyProtection="1">
      <alignment horizontal="center" vertical="center" wrapText="1"/>
      <protection hidden="1"/>
    </xf>
    <xf numFmtId="0" fontId="7" fillId="0" borderId="10" xfId="0" applyFont="1" applyBorder="1" applyAlignment="1" applyProtection="1">
      <alignment horizontal="center" vertical="center"/>
      <protection locked="0" hidden="1"/>
    </xf>
    <xf numFmtId="49" fontId="7" fillId="0" borderId="0" xfId="0" applyNumberFormat="1" applyFont="1" applyAlignment="1" applyProtection="1">
      <alignment horizontal="center" vertical="center" wrapText="1"/>
      <protection hidden="1"/>
    </xf>
    <xf numFmtId="49" fontId="7" fillId="0" borderId="15" xfId="0" applyNumberFormat="1" applyFont="1" applyBorder="1" applyAlignment="1" applyProtection="1">
      <alignment horizontal="center" vertical="center"/>
      <protection locked="0" hidden="1"/>
    </xf>
    <xf numFmtId="0" fontId="7" fillId="0" borderId="15" xfId="0" applyFont="1" applyBorder="1" applyAlignment="1" applyProtection="1">
      <alignment horizontal="center" vertical="center"/>
      <protection locked="0" hidden="1"/>
    </xf>
    <xf numFmtId="0" fontId="7" fillId="0" borderId="15" xfId="0" applyFont="1" applyBorder="1" applyAlignment="1" applyProtection="1">
      <alignment horizontal="center" vertical="center" wrapText="1"/>
      <protection hidden="1"/>
    </xf>
    <xf numFmtId="0" fontId="3" fillId="0" borderId="15" xfId="0" applyFont="1" applyBorder="1" applyAlignment="1" applyProtection="1">
      <alignment horizontal="left" vertical="center" wrapText="1"/>
      <protection hidden="1"/>
    </xf>
    <xf numFmtId="0" fontId="10" fillId="2" borderId="15" xfId="0" applyFont="1" applyFill="1" applyBorder="1" applyAlignment="1" applyProtection="1">
      <alignment horizontal="center" vertical="center"/>
      <protection hidden="1"/>
    </xf>
    <xf numFmtId="0" fontId="9" fillId="2" borderId="7" xfId="0" applyFont="1" applyFill="1" applyBorder="1" applyAlignment="1" applyProtection="1">
      <alignment horizontal="center" vertical="center"/>
      <protection hidden="1"/>
    </xf>
    <xf numFmtId="0" fontId="9" fillId="2" borderId="0" xfId="0" applyFont="1" applyFill="1" applyAlignment="1" applyProtection="1">
      <alignment horizontal="center" vertical="center"/>
      <protection hidden="1"/>
    </xf>
    <xf numFmtId="171" fontId="79" fillId="2" borderId="0" xfId="0" applyNumberFormat="1" applyFont="1" applyFill="1" applyAlignment="1" applyProtection="1">
      <alignment horizontal="center" vertical="center"/>
      <protection hidden="1"/>
    </xf>
    <xf numFmtId="171" fontId="79" fillId="2" borderId="8" xfId="0" applyNumberFormat="1" applyFont="1" applyFill="1" applyBorder="1" applyAlignment="1" applyProtection="1">
      <alignment horizontal="center" vertical="center"/>
      <protection hidden="1"/>
    </xf>
    <xf numFmtId="0" fontId="4" fillId="0" borderId="30" xfId="0" applyFont="1" applyBorder="1" applyAlignment="1" applyProtection="1">
      <alignment horizontal="center" vertical="center" textRotation="180"/>
      <protection hidden="1"/>
    </xf>
    <xf numFmtId="0" fontId="4" fillId="0" borderId="4" xfId="0" applyFont="1" applyBorder="1" applyAlignment="1" applyProtection="1">
      <alignment horizontal="center" vertical="center" textRotation="180"/>
      <protection hidden="1"/>
    </xf>
    <xf numFmtId="0" fontId="4" fillId="0" borderId="1" xfId="0" applyFont="1" applyBorder="1" applyAlignment="1" applyProtection="1">
      <alignment horizontal="center" vertical="center" textRotation="180"/>
      <protection hidden="1"/>
    </xf>
    <xf numFmtId="49" fontId="3" fillId="0" borderId="57" xfId="0" applyNumberFormat="1" applyFont="1" applyBorder="1" applyAlignment="1" applyProtection="1">
      <alignment horizontal="justify" vertical="center" wrapText="1"/>
      <protection hidden="1"/>
    </xf>
    <xf numFmtId="49" fontId="3" fillId="0" borderId="31" xfId="0" applyNumberFormat="1" applyFont="1" applyBorder="1" applyAlignment="1" applyProtection="1">
      <alignment horizontal="justify" vertical="center" wrapText="1"/>
      <protection hidden="1"/>
    </xf>
    <xf numFmtId="49" fontId="3" fillId="0" borderId="69" xfId="0" applyNumberFormat="1" applyFont="1" applyBorder="1" applyAlignment="1" applyProtection="1">
      <alignment horizontal="justify" vertical="center" wrapText="1"/>
      <protection hidden="1"/>
    </xf>
    <xf numFmtId="0" fontId="3" fillId="0" borderId="57" xfId="0" applyFont="1" applyBorder="1" applyAlignment="1" applyProtection="1">
      <alignment horizontal="justify" vertical="center" wrapText="1"/>
      <protection hidden="1"/>
    </xf>
    <xf numFmtId="0" fontId="3" fillId="0" borderId="31" xfId="0" applyFont="1" applyBorder="1" applyAlignment="1" applyProtection="1">
      <alignment horizontal="justify" vertical="center" wrapText="1"/>
      <protection hidden="1"/>
    </xf>
    <xf numFmtId="0" fontId="3" fillId="0" borderId="69" xfId="0" applyFont="1" applyBorder="1" applyAlignment="1" applyProtection="1">
      <alignment horizontal="justify" vertical="center" wrapText="1"/>
      <protection hidden="1"/>
    </xf>
    <xf numFmtId="0" fontId="27" fillId="2" borderId="57" xfId="0" quotePrefix="1" applyFont="1" applyFill="1" applyBorder="1" applyAlignment="1" applyProtection="1">
      <alignment horizontal="center" vertical="center"/>
      <protection hidden="1"/>
    </xf>
    <xf numFmtId="0" fontId="27" fillId="2" borderId="31" xfId="0" applyFont="1" applyFill="1" applyBorder="1" applyAlignment="1" applyProtection="1">
      <alignment horizontal="center" vertical="center"/>
      <protection hidden="1"/>
    </xf>
    <xf numFmtId="0" fontId="27" fillId="2" borderId="69" xfId="0" applyFont="1" applyFill="1" applyBorder="1" applyAlignment="1" applyProtection="1">
      <alignment horizontal="center" vertical="center"/>
      <protection hidden="1"/>
    </xf>
    <xf numFmtId="0" fontId="12" fillId="0" borderId="15" xfId="0" applyFont="1" applyBorder="1" applyAlignment="1" applyProtection="1">
      <alignment horizontal="left" vertical="center" wrapText="1"/>
      <protection hidden="1"/>
    </xf>
    <xf numFmtId="0" fontId="7" fillId="0" borderId="7" xfId="0" applyFont="1" applyBorder="1" applyAlignment="1" applyProtection="1">
      <alignment horizontal="left" vertical="center" wrapText="1"/>
      <protection hidden="1"/>
    </xf>
    <xf numFmtId="0" fontId="7" fillId="0" borderId="0" xfId="0" applyFont="1" applyAlignment="1" applyProtection="1">
      <alignment horizontal="left" vertical="center" wrapText="1"/>
      <protection hidden="1"/>
    </xf>
    <xf numFmtId="0" fontId="55" fillId="2" borderId="7" xfId="0" applyFont="1" applyFill="1" applyBorder="1" applyAlignment="1" applyProtection="1">
      <alignment horizontal="center" wrapText="1"/>
      <protection hidden="1"/>
    </xf>
    <xf numFmtId="0" fontId="55" fillId="2" borderId="0" xfId="0" applyFont="1" applyFill="1" applyAlignment="1" applyProtection="1">
      <alignment horizontal="center" wrapText="1"/>
      <protection hidden="1"/>
    </xf>
    <xf numFmtId="0" fontId="10" fillId="2" borderId="57" xfId="0" applyFont="1" applyFill="1" applyBorder="1" applyAlignment="1" applyProtection="1">
      <alignment horizontal="center" vertical="center"/>
      <protection hidden="1"/>
    </xf>
    <xf numFmtId="0" fontId="10" fillId="2" borderId="31" xfId="0" applyFont="1" applyFill="1" applyBorder="1" applyAlignment="1" applyProtection="1">
      <alignment horizontal="center" vertical="center"/>
      <protection hidden="1"/>
    </xf>
    <xf numFmtId="0" fontId="10" fillId="2" borderId="69" xfId="0" applyFont="1" applyFill="1" applyBorder="1" applyAlignment="1" applyProtection="1">
      <alignment horizontal="center" vertical="center"/>
      <protection hidden="1"/>
    </xf>
    <xf numFmtId="0" fontId="7" fillId="0" borderId="52" xfId="0" applyFont="1" applyBorder="1" applyAlignment="1" applyProtection="1">
      <alignment horizontal="center" vertical="center" wrapText="1"/>
      <protection hidden="1"/>
    </xf>
    <xf numFmtId="0" fontId="12" fillId="0" borderId="52" xfId="0" quotePrefix="1" applyFont="1" applyBorder="1" applyAlignment="1" applyProtection="1">
      <alignment horizontal="left" vertical="center" wrapText="1"/>
      <protection hidden="1"/>
    </xf>
    <xf numFmtId="0" fontId="12" fillId="0" borderId="15" xfId="0" quotePrefix="1" applyFont="1" applyBorder="1" applyAlignment="1" applyProtection="1">
      <alignment horizontal="left" vertical="center" wrapText="1"/>
      <protection hidden="1"/>
    </xf>
    <xf numFmtId="0" fontId="53" fillId="3" borderId="0" xfId="0" applyFont="1" applyFill="1" applyAlignment="1" applyProtection="1">
      <alignment horizontal="center" wrapText="1"/>
      <protection hidden="1"/>
    </xf>
    <xf numFmtId="0" fontId="30" fillId="3" borderId="23" xfId="0" applyFont="1" applyFill="1" applyBorder="1" applyAlignment="1" applyProtection="1">
      <alignment horizontal="center" vertical="center" wrapText="1"/>
      <protection hidden="1"/>
    </xf>
    <xf numFmtId="0" fontId="30" fillId="3" borderId="22" xfId="0" applyFont="1" applyFill="1" applyBorder="1" applyAlignment="1" applyProtection="1">
      <alignment horizontal="center" vertical="center" wrapText="1"/>
      <protection hidden="1"/>
    </xf>
    <xf numFmtId="0" fontId="12" fillId="0" borderId="68" xfId="0" applyFont="1" applyBorder="1" applyAlignment="1" applyProtection="1">
      <alignment horizontal="left" vertical="center" wrapText="1"/>
      <protection hidden="1"/>
    </xf>
    <xf numFmtId="171" fontId="54" fillId="0" borderId="0" xfId="0" applyNumberFormat="1" applyFont="1" applyAlignment="1" applyProtection="1">
      <alignment horizontal="center" vertical="center"/>
      <protection hidden="1"/>
    </xf>
    <xf numFmtId="171" fontId="54" fillId="0" borderId="8" xfId="0" applyNumberFormat="1" applyFont="1" applyBorder="1" applyAlignment="1" applyProtection="1">
      <alignment horizontal="center" vertical="center"/>
      <protection hidden="1"/>
    </xf>
    <xf numFmtId="0" fontId="51" fillId="0" borderId="30" xfId="0" applyFont="1" applyBorder="1" applyAlignment="1" applyProtection="1">
      <alignment horizontal="center" vertical="center" textRotation="180"/>
      <protection hidden="1"/>
    </xf>
    <xf numFmtId="0" fontId="51" fillId="0" borderId="4" xfId="0" applyFont="1" applyBorder="1" applyAlignment="1" applyProtection="1">
      <alignment horizontal="center" vertical="center" textRotation="180"/>
      <protection hidden="1"/>
    </xf>
    <xf numFmtId="0" fontId="51" fillId="0" borderId="1" xfId="0" applyFont="1" applyBorder="1" applyAlignment="1" applyProtection="1">
      <alignment horizontal="center" vertical="center" textRotation="180"/>
      <protection hidden="1"/>
    </xf>
    <xf numFmtId="171" fontId="78" fillId="2" borderId="0" xfId="0" applyNumberFormat="1" applyFont="1" applyFill="1" applyAlignment="1" applyProtection="1">
      <alignment horizontal="center" vertical="center"/>
      <protection hidden="1"/>
    </xf>
    <xf numFmtId="171" fontId="78" fillId="2" borderId="8" xfId="0" applyNumberFormat="1" applyFont="1" applyFill="1" applyBorder="1" applyAlignment="1" applyProtection="1">
      <alignment horizontal="center" vertical="center"/>
      <protection hidden="1"/>
    </xf>
    <xf numFmtId="49" fontId="3" fillId="0" borderId="7" xfId="0" applyNumberFormat="1" applyFont="1" applyBorder="1" applyAlignment="1" applyProtection="1">
      <alignment vertical="center" wrapText="1"/>
      <protection hidden="1"/>
    </xf>
    <xf numFmtId="49" fontId="3" fillId="0" borderId="8" xfId="0" applyNumberFormat="1" applyFont="1" applyBorder="1" applyAlignment="1" applyProtection="1">
      <alignment vertical="center" wrapText="1"/>
      <protection hidden="1"/>
    </xf>
    <xf numFmtId="0" fontId="3" fillId="0" borderId="8" xfId="0" applyFont="1" applyBorder="1" applyAlignment="1" applyProtection="1">
      <alignment vertical="center" wrapText="1"/>
      <protection hidden="1"/>
    </xf>
    <xf numFmtId="49" fontId="7" fillId="0" borderId="0" xfId="2" applyNumberFormat="1" applyFont="1" applyAlignment="1" applyProtection="1">
      <alignment horizontal="center" vertical="center"/>
      <protection hidden="1"/>
    </xf>
    <xf numFmtId="49" fontId="7" fillId="0" borderId="8" xfId="2" applyNumberFormat="1" applyFont="1" applyBorder="1" applyAlignment="1" applyProtection="1">
      <alignment horizontal="center" vertical="center"/>
      <protection hidden="1"/>
    </xf>
    <xf numFmtId="49" fontId="7" fillId="0" borderId="10" xfId="2" applyNumberFormat="1" applyFont="1" applyBorder="1" applyAlignment="1" applyProtection="1">
      <alignment horizontal="center" vertical="center"/>
      <protection locked="0" hidden="1"/>
    </xf>
    <xf numFmtId="49" fontId="7" fillId="0" borderId="35" xfId="2" applyNumberFormat="1" applyFont="1" applyBorder="1" applyAlignment="1" applyProtection="1">
      <alignment horizontal="center" vertical="center"/>
      <protection locked="0" hidden="1"/>
    </xf>
    <xf numFmtId="0" fontId="7" fillId="0" borderId="10" xfId="2" applyFont="1" applyBorder="1" applyAlignment="1" applyProtection="1">
      <alignment horizontal="center" vertical="center"/>
      <protection locked="0" hidden="1"/>
    </xf>
    <xf numFmtId="49" fontId="7" fillId="0" borderId="0" xfId="2" applyNumberFormat="1" applyFont="1" applyAlignment="1" applyProtection="1">
      <alignment horizontal="center" vertical="center" wrapText="1"/>
      <protection hidden="1"/>
    </xf>
    <xf numFmtId="49" fontId="7" fillId="0" borderId="15" xfId="2" applyNumberFormat="1" applyFont="1" applyBorder="1" applyAlignment="1" applyProtection="1">
      <alignment horizontal="center" vertical="center"/>
      <protection locked="0" hidden="1"/>
    </xf>
    <xf numFmtId="0" fontId="7" fillId="0" borderId="15" xfId="2" applyFont="1" applyBorder="1" applyAlignment="1" applyProtection="1">
      <alignment horizontal="center" vertical="center"/>
      <protection locked="0" hidden="1"/>
    </xf>
    <xf numFmtId="49" fontId="7" fillId="0" borderId="8" xfId="2" applyNumberFormat="1" applyFont="1" applyBorder="1" applyAlignment="1" applyProtection="1">
      <alignment horizontal="center" vertical="center" wrapText="1"/>
      <protection hidden="1"/>
    </xf>
    <xf numFmtId="0" fontId="7" fillId="0" borderId="19" xfId="2" applyFont="1" applyBorder="1" applyAlignment="1" applyProtection="1">
      <alignment horizontal="right" vertical="center" wrapText="1"/>
      <protection hidden="1"/>
    </xf>
    <xf numFmtId="0" fontId="7" fillId="0" borderId="18" xfId="2" applyFont="1" applyBorder="1" applyAlignment="1" applyProtection="1">
      <alignment horizontal="right" vertical="center" wrapText="1"/>
      <protection hidden="1"/>
    </xf>
    <xf numFmtId="0" fontId="7" fillId="0" borderId="6" xfId="2" applyFont="1" applyBorder="1" applyAlignment="1" applyProtection="1">
      <alignment horizontal="center" vertical="center" wrapText="1"/>
      <protection hidden="1"/>
    </xf>
    <xf numFmtId="0" fontId="7" fillId="0" borderId="5" xfId="2" applyFont="1" applyBorder="1" applyAlignment="1" applyProtection="1">
      <alignment horizontal="center" vertical="center" wrapText="1"/>
      <protection hidden="1"/>
    </xf>
    <xf numFmtId="0" fontId="7" fillId="0" borderId="33" xfId="2" applyFont="1" applyBorder="1" applyAlignment="1" applyProtection="1">
      <alignment horizontal="center" vertical="center" wrapText="1"/>
      <protection hidden="1"/>
    </xf>
    <xf numFmtId="0" fontId="7" fillId="0" borderId="3" xfId="2" applyFont="1" applyBorder="1" applyAlignment="1" applyProtection="1">
      <alignment horizontal="center" vertical="center" wrapText="1"/>
      <protection hidden="1"/>
    </xf>
    <xf numFmtId="0" fontId="7" fillId="0" borderId="2" xfId="2" applyFont="1" applyBorder="1" applyAlignment="1" applyProtection="1">
      <alignment horizontal="center" vertical="center" wrapText="1"/>
      <protection hidden="1"/>
    </xf>
    <xf numFmtId="0" fontId="7" fillId="0" borderId="56" xfId="2" applyFont="1" applyBorder="1" applyAlignment="1" applyProtection="1">
      <alignment horizontal="center" vertical="center" wrapText="1"/>
      <protection hidden="1"/>
    </xf>
    <xf numFmtId="49" fontId="11" fillId="3" borderId="16" xfId="2" applyNumberFormat="1" applyFont="1" applyFill="1" applyBorder="1" applyAlignment="1" applyProtection="1">
      <alignment horizontal="right" vertical="center" wrapText="1"/>
      <protection hidden="1"/>
    </xf>
    <xf numFmtId="49" fontId="11" fillId="3" borderId="15" xfId="2" applyNumberFormat="1" applyFont="1" applyFill="1" applyBorder="1" applyAlignment="1" applyProtection="1">
      <alignment horizontal="right" vertical="center" wrapText="1"/>
      <protection hidden="1"/>
    </xf>
    <xf numFmtId="0" fontId="7" fillId="0" borderId="13" xfId="2" applyFont="1" applyBorder="1" applyAlignment="1" applyProtection="1">
      <alignment horizontal="right" vertical="center" wrapText="1"/>
      <protection hidden="1"/>
    </xf>
    <xf numFmtId="0" fontId="7" fillId="0" borderId="12" xfId="2" applyFont="1" applyBorder="1" applyAlignment="1" applyProtection="1">
      <alignment horizontal="right" vertical="center" wrapText="1"/>
      <protection hidden="1"/>
    </xf>
    <xf numFmtId="49" fontId="12" fillId="0" borderId="7" xfId="0" applyNumberFormat="1" applyFont="1" applyBorder="1" applyAlignment="1" applyProtection="1">
      <alignment vertical="center" wrapText="1"/>
      <protection hidden="1"/>
    </xf>
    <xf numFmtId="49" fontId="12" fillId="0" borderId="0" xfId="0" applyNumberFormat="1" applyFont="1" applyAlignment="1" applyProtection="1">
      <alignment vertical="center" wrapText="1"/>
      <protection hidden="1"/>
    </xf>
    <xf numFmtId="49" fontId="12" fillId="0" borderId="8" xfId="0" applyNumberFormat="1" applyFont="1" applyBorder="1" applyAlignment="1" applyProtection="1">
      <alignment vertical="center" wrapText="1"/>
      <protection hidden="1"/>
    </xf>
    <xf numFmtId="0" fontId="1" fillId="0" borderId="0" xfId="0" applyFont="1" applyAlignment="1">
      <alignment vertical="center"/>
    </xf>
    <xf numFmtId="0" fontId="2" fillId="0" borderId="0" xfId="0" applyFont="1" applyAlignment="1">
      <alignment vertical="center"/>
    </xf>
    <xf numFmtId="0" fontId="2" fillId="0" borderId="8" xfId="0" applyFont="1" applyBorder="1" applyAlignment="1">
      <alignment vertical="center"/>
    </xf>
    <xf numFmtId="0" fontId="14" fillId="0" borderId="7" xfId="2" applyFont="1" applyBorder="1" applyAlignment="1" applyProtection="1">
      <alignment horizontal="center" wrapText="1"/>
      <protection hidden="1"/>
    </xf>
    <xf numFmtId="0" fontId="14" fillId="0" borderId="0" xfId="2" applyFont="1" applyAlignment="1" applyProtection="1">
      <alignment horizontal="center" wrapText="1"/>
      <protection hidden="1"/>
    </xf>
    <xf numFmtId="49" fontId="11" fillId="0" borderId="7" xfId="2" applyNumberFormat="1" applyFont="1" applyBorder="1" applyAlignment="1" applyProtection="1">
      <alignment horizontal="center" vertical="center" wrapText="1"/>
      <protection hidden="1"/>
    </xf>
    <xf numFmtId="49" fontId="11" fillId="0" borderId="0" xfId="2" applyNumberFormat="1" applyFont="1" applyAlignment="1" applyProtection="1">
      <alignment horizontal="center" vertical="center" wrapText="1"/>
      <protection hidden="1"/>
    </xf>
    <xf numFmtId="0" fontId="3" fillId="0" borderId="14" xfId="2" applyFont="1" applyBorder="1" applyAlignment="1" applyProtection="1">
      <alignment horizontal="center" vertical="center" wrapText="1"/>
      <protection hidden="1"/>
    </xf>
    <xf numFmtId="0" fontId="3" fillId="0" borderId="32" xfId="2" applyFont="1" applyBorder="1" applyAlignment="1" applyProtection="1">
      <alignment horizontal="center" vertical="center" wrapText="1"/>
      <protection hidden="1"/>
    </xf>
    <xf numFmtId="0" fontId="10" fillId="2" borderId="31" xfId="2" applyFont="1" applyFill="1" applyBorder="1" applyAlignment="1" applyProtection="1">
      <alignment horizontal="center" vertical="center"/>
      <protection hidden="1"/>
    </xf>
    <xf numFmtId="0" fontId="67" fillId="0" borderId="15" xfId="2" applyFont="1" applyBorder="1" applyAlignment="1" applyProtection="1">
      <alignment horizontal="center" vertical="center" wrapText="1"/>
      <protection hidden="1"/>
    </xf>
    <xf numFmtId="0" fontId="3" fillId="0" borderId="14" xfId="2" applyFont="1" applyBorder="1" applyAlignment="1" applyProtection="1">
      <alignment horizontal="center" wrapText="1"/>
      <protection hidden="1"/>
    </xf>
    <xf numFmtId="0" fontId="3" fillId="0" borderId="32" xfId="2" applyFont="1" applyBorder="1" applyAlignment="1" applyProtection="1">
      <alignment horizontal="center" wrapText="1"/>
      <protection hidden="1"/>
    </xf>
    <xf numFmtId="0" fontId="7" fillId="0" borderId="15" xfId="2" applyFont="1" applyBorder="1" applyAlignment="1" applyProtection="1">
      <alignment horizontal="center" vertical="center"/>
      <protection hidden="1"/>
    </xf>
    <xf numFmtId="0" fontId="67" fillId="0" borderId="25" xfId="2" applyFont="1" applyBorder="1" applyAlignment="1" applyProtection="1">
      <alignment horizontal="center" vertical="center" wrapText="1"/>
      <protection hidden="1"/>
    </xf>
    <xf numFmtId="0" fontId="67" fillId="0" borderId="70" xfId="2" applyFont="1" applyBorder="1" applyAlignment="1" applyProtection="1">
      <alignment horizontal="center" vertical="center" wrapText="1"/>
      <protection hidden="1"/>
    </xf>
    <xf numFmtId="0" fontId="66" fillId="0" borderId="30" xfId="2" applyFont="1" applyBorder="1" applyAlignment="1" applyProtection="1">
      <alignment horizontal="center" vertical="center" textRotation="180"/>
      <protection hidden="1"/>
    </xf>
    <xf numFmtId="0" fontId="66" fillId="0" borderId="4" xfId="2" applyFont="1" applyBorder="1" applyAlignment="1" applyProtection="1">
      <alignment horizontal="center" vertical="center" textRotation="180"/>
      <protection hidden="1"/>
    </xf>
    <xf numFmtId="0" fontId="66" fillId="0" borderId="1" xfId="2" applyFont="1" applyBorder="1" applyAlignment="1" applyProtection="1">
      <alignment horizontal="center" vertical="center" textRotation="180"/>
      <protection hidden="1"/>
    </xf>
    <xf numFmtId="0" fontId="7" fillId="0" borderId="65" xfId="2" applyFont="1" applyBorder="1" applyAlignment="1" applyProtection="1">
      <alignment horizontal="center" vertical="center" wrapText="1"/>
      <protection hidden="1"/>
    </xf>
    <xf numFmtId="0" fontId="7" fillId="0" borderId="64" xfId="2" applyFont="1" applyBorder="1" applyAlignment="1" applyProtection="1">
      <alignment horizontal="center" vertical="center" wrapText="1"/>
      <protection hidden="1"/>
    </xf>
    <xf numFmtId="0" fontId="7" fillId="0" borderId="25" xfId="2" applyFont="1" applyBorder="1" applyAlignment="1" applyProtection="1">
      <alignment horizontal="center" vertical="center" wrapText="1"/>
      <protection hidden="1"/>
    </xf>
    <xf numFmtId="0" fontId="7" fillId="0" borderId="70" xfId="2" applyFont="1" applyBorder="1" applyAlignment="1" applyProtection="1">
      <alignment horizontal="center" vertical="center" wrapText="1"/>
      <protection hidden="1"/>
    </xf>
    <xf numFmtId="0" fontId="7" fillId="0" borderId="63" xfId="2" applyFont="1" applyBorder="1" applyAlignment="1" applyProtection="1">
      <alignment horizontal="center" vertical="center" wrapText="1"/>
      <protection hidden="1"/>
    </xf>
    <xf numFmtId="0" fontId="7" fillId="0" borderId="71" xfId="2" applyFont="1" applyBorder="1" applyAlignment="1" applyProtection="1">
      <alignment horizontal="center" vertical="center" wrapText="1"/>
      <protection hidden="1"/>
    </xf>
    <xf numFmtId="0" fontId="10" fillId="2" borderId="22" xfId="2" applyFont="1" applyFill="1" applyBorder="1" applyAlignment="1" applyProtection="1">
      <alignment horizontal="center" vertical="center"/>
      <protection hidden="1"/>
    </xf>
    <xf numFmtId="0" fontId="3" fillId="0" borderId="7" xfId="2" applyFont="1" applyBorder="1" applyAlignment="1" applyProtection="1">
      <alignment horizontal="left" vertical="top" wrapText="1"/>
      <protection hidden="1"/>
    </xf>
    <xf numFmtId="0" fontId="3" fillId="0" borderId="0" xfId="2" applyFont="1" applyAlignment="1" applyProtection="1">
      <alignment horizontal="left" vertical="top" wrapText="1"/>
      <protection hidden="1"/>
    </xf>
    <xf numFmtId="49" fontId="3" fillId="0" borderId="7" xfId="2" applyNumberFormat="1" applyFont="1" applyBorder="1" applyAlignment="1" applyProtection="1">
      <alignment horizontal="left" vertical="top" wrapText="1"/>
      <protection hidden="1"/>
    </xf>
    <xf numFmtId="49" fontId="3" fillId="0" borderId="0" xfId="2" applyNumberFormat="1" applyFont="1" applyAlignment="1" applyProtection="1">
      <alignment horizontal="left" vertical="top" wrapText="1"/>
      <protection hidden="1"/>
    </xf>
    <xf numFmtId="49" fontId="32" fillId="0" borderId="3" xfId="2" applyNumberFormat="1" applyFont="1" applyBorder="1" applyAlignment="1" applyProtection="1">
      <alignment horizontal="center" vertical="center" wrapText="1"/>
      <protection hidden="1"/>
    </xf>
    <xf numFmtId="49" fontId="32" fillId="0" borderId="2" xfId="2" applyNumberFormat="1" applyFont="1" applyBorder="1" applyAlignment="1" applyProtection="1">
      <alignment horizontal="center" vertical="center" wrapText="1"/>
      <protection hidden="1"/>
    </xf>
    <xf numFmtId="49" fontId="12" fillId="0" borderId="7" xfId="2" applyNumberFormat="1" applyBorder="1" applyAlignment="1" applyProtection="1">
      <alignment horizontal="left" vertical="top" wrapText="1"/>
      <protection hidden="1"/>
    </xf>
    <xf numFmtId="49" fontId="12" fillId="0" borderId="0" xfId="2" applyNumberFormat="1" applyAlignment="1" applyProtection="1">
      <alignment horizontal="left" vertical="top" wrapText="1"/>
      <protection hidden="1"/>
    </xf>
    <xf numFmtId="49" fontId="3" fillId="0" borderId="7" xfId="2" applyNumberFormat="1" applyFont="1" applyBorder="1" applyAlignment="1" applyProtection="1">
      <alignment horizontal="left" wrapText="1"/>
      <protection hidden="1"/>
    </xf>
    <xf numFmtId="49" fontId="3" fillId="0" borderId="0" xfId="2" applyNumberFormat="1" applyFont="1" applyAlignment="1" applyProtection="1">
      <alignment horizontal="left" wrapText="1"/>
      <protection hidden="1"/>
    </xf>
    <xf numFmtId="164" fontId="3" fillId="0" borderId="14" xfId="1" applyNumberFormat="1" applyFont="1" applyFill="1" applyBorder="1" applyAlignment="1" applyProtection="1">
      <alignment horizontal="center" vertical="center"/>
      <protection hidden="1"/>
    </xf>
    <xf numFmtId="164" fontId="3" fillId="0" borderId="32" xfId="1" applyNumberFormat="1" applyFont="1" applyFill="1" applyBorder="1" applyAlignment="1" applyProtection="1">
      <alignment horizontal="center" vertical="center"/>
      <protection hidden="1"/>
    </xf>
    <xf numFmtId="0" fontId="3" fillId="0" borderId="14" xfId="2" applyFont="1" applyBorder="1" applyAlignment="1" applyProtection="1">
      <alignment horizontal="left" wrapText="1"/>
      <protection hidden="1"/>
    </xf>
    <xf numFmtId="0" fontId="3" fillId="0" borderId="31" xfId="2" applyFont="1" applyBorder="1" applyAlignment="1" applyProtection="1">
      <alignment horizontal="left" wrapText="1"/>
      <protection hidden="1"/>
    </xf>
    <xf numFmtId="0" fontId="3" fillId="0" borderId="32" xfId="2" applyFont="1" applyBorder="1" applyAlignment="1" applyProtection="1">
      <alignment horizontal="left" wrapText="1"/>
      <protection hidden="1"/>
    </xf>
    <xf numFmtId="0" fontId="7" fillId="0" borderId="31" xfId="2" applyFont="1" applyBorder="1" applyAlignment="1" applyProtection="1">
      <alignment horizontal="center" vertical="center" wrapText="1"/>
      <protection hidden="1"/>
    </xf>
    <xf numFmtId="0" fontId="7" fillId="0" borderId="17" xfId="0" applyFont="1" applyBorder="1" applyAlignment="1" applyProtection="1">
      <alignment horizontal="left" vertical="center"/>
      <protection hidden="1"/>
    </xf>
    <xf numFmtId="0" fontId="7" fillId="0" borderId="59" xfId="0" applyFont="1" applyBorder="1" applyAlignment="1" applyProtection="1">
      <alignment horizontal="left" vertical="center"/>
      <protection hidden="1"/>
    </xf>
    <xf numFmtId="0" fontId="7" fillId="0" borderId="17" xfId="0" applyFont="1" applyBorder="1" applyAlignment="1" applyProtection="1">
      <alignment horizontal="left" vertical="center" wrapText="1"/>
      <protection hidden="1"/>
    </xf>
    <xf numFmtId="0" fontId="7" fillId="0" borderId="58" xfId="0" applyFont="1" applyBorder="1" applyAlignment="1" applyProtection="1">
      <alignment horizontal="left" vertical="center" wrapText="1"/>
      <protection hidden="1"/>
    </xf>
    <xf numFmtId="49" fontId="5" fillId="0" borderId="7" xfId="2" applyNumberFormat="1" applyFont="1" applyBorder="1" applyAlignment="1" applyProtection="1">
      <alignment horizontal="center" vertical="center" wrapText="1"/>
      <protection hidden="1"/>
    </xf>
    <xf numFmtId="49" fontId="5" fillId="0" borderId="0" xfId="2" applyNumberFormat="1" applyFont="1" applyAlignment="1" applyProtection="1">
      <alignment horizontal="center" vertical="center" wrapText="1"/>
      <protection hidden="1"/>
    </xf>
    <xf numFmtId="0" fontId="9" fillId="2" borderId="21" xfId="2" applyFont="1" applyFill="1" applyBorder="1" applyAlignment="1" applyProtection="1">
      <alignment horizontal="center" vertical="top" wrapText="1"/>
      <protection hidden="1"/>
    </xf>
    <xf numFmtId="0" fontId="9" fillId="2" borderId="20" xfId="2" applyFont="1" applyFill="1" applyBorder="1" applyAlignment="1" applyProtection="1">
      <alignment horizontal="center" vertical="top" wrapText="1"/>
      <protection hidden="1"/>
    </xf>
    <xf numFmtId="49" fontId="3" fillId="0" borderId="7" xfId="2" applyNumberFormat="1" applyFont="1" applyBorder="1" applyAlignment="1" applyProtection="1">
      <alignment horizontal="justify" vertical="center" wrapText="1"/>
      <protection hidden="1"/>
    </xf>
    <xf numFmtId="49" fontId="3" fillId="0" borderId="0" xfId="2" applyNumberFormat="1" applyFont="1" applyAlignment="1" applyProtection="1">
      <alignment horizontal="justify" vertical="center" wrapText="1"/>
      <protection hidden="1"/>
    </xf>
    <xf numFmtId="49" fontId="3" fillId="0" borderId="8" xfId="2" applyNumberFormat="1" applyFont="1" applyBorder="1" applyAlignment="1" applyProtection="1">
      <alignment horizontal="justify" vertical="center" wrapText="1"/>
      <protection hidden="1"/>
    </xf>
    <xf numFmtId="0" fontId="3" fillId="0" borderId="7" xfId="2" applyFont="1" applyBorder="1" applyAlignment="1" applyProtection="1">
      <alignment horizontal="justify" vertical="center" wrapText="1"/>
      <protection hidden="1"/>
    </xf>
    <xf numFmtId="0" fontId="3" fillId="0" borderId="0" xfId="2" applyFont="1" applyAlignment="1" applyProtection="1">
      <alignment horizontal="justify" vertical="center" wrapText="1"/>
      <protection hidden="1"/>
    </xf>
    <xf numFmtId="0" fontId="3" fillId="0" borderId="8" xfId="2" applyFont="1" applyBorder="1" applyAlignment="1" applyProtection="1">
      <alignment horizontal="justify" vertical="center" wrapText="1"/>
      <protection hidden="1"/>
    </xf>
    <xf numFmtId="0" fontId="28" fillId="0" borderId="0" xfId="1" applyNumberFormat="1" applyFont="1" applyFill="1" applyBorder="1" applyAlignment="1" applyProtection="1">
      <alignment horizontal="center" vertical="center" wrapText="1"/>
      <protection hidden="1"/>
    </xf>
    <xf numFmtId="0" fontId="7" fillId="0" borderId="7" xfId="2" applyFont="1" applyBorder="1" applyAlignment="1" applyProtection="1">
      <alignment horizontal="center" vertical="center" wrapText="1"/>
      <protection hidden="1"/>
    </xf>
    <xf numFmtId="0" fontId="7" fillId="0" borderId="0" xfId="2" applyFont="1" applyAlignment="1" applyProtection="1">
      <alignment horizontal="center" vertical="center" wrapText="1"/>
      <protection hidden="1"/>
    </xf>
    <xf numFmtId="0" fontId="3" fillId="0" borderId="22" xfId="2" applyFont="1" applyBorder="1" applyAlignment="1" applyProtection="1">
      <alignment horizontal="center" vertical="center" wrapText="1"/>
      <protection locked="0" hidden="1"/>
    </xf>
    <xf numFmtId="0" fontId="11" fillId="0" borderId="16" xfId="2" applyFont="1" applyBorder="1" applyAlignment="1" applyProtection="1">
      <alignment horizontal="right" vertical="center" wrapText="1"/>
      <protection hidden="1"/>
    </xf>
    <xf numFmtId="0" fontId="11" fillId="0" borderId="15" xfId="2" applyFont="1" applyBorder="1" applyAlignment="1" applyProtection="1">
      <alignment horizontal="right" vertical="center" wrapText="1"/>
      <protection hidden="1"/>
    </xf>
    <xf numFmtId="0" fontId="3" fillId="0" borderId="23" xfId="2" applyFont="1" applyBorder="1" applyAlignment="1" applyProtection="1">
      <alignment horizontal="center" vertical="center" wrapText="1"/>
      <protection locked="0" hidden="1"/>
    </xf>
    <xf numFmtId="0" fontId="11" fillId="0" borderId="13" xfId="2" applyFont="1" applyBorder="1" applyAlignment="1" applyProtection="1">
      <alignment horizontal="right" vertical="center" wrapText="1"/>
      <protection hidden="1"/>
    </xf>
    <xf numFmtId="0" fontId="11" fillId="0" borderId="12" xfId="2" applyFont="1" applyBorder="1" applyAlignment="1" applyProtection="1">
      <alignment horizontal="right" vertical="center" wrapText="1"/>
      <protection hidden="1"/>
    </xf>
    <xf numFmtId="0" fontId="74" fillId="0" borderId="10" xfId="2" applyFont="1" applyBorder="1" applyAlignment="1" applyProtection="1">
      <alignment horizontal="center" vertical="center" wrapText="1"/>
      <protection hidden="1"/>
    </xf>
    <xf numFmtId="0" fontId="74" fillId="0" borderId="9" xfId="2" applyFont="1" applyBorder="1" applyAlignment="1" applyProtection="1">
      <alignment horizontal="center" vertical="center" wrapText="1"/>
      <protection hidden="1"/>
    </xf>
    <xf numFmtId="0" fontId="11" fillId="0" borderId="19" xfId="2" applyFont="1" applyBorder="1" applyAlignment="1" applyProtection="1">
      <alignment horizontal="right" vertical="center" wrapText="1"/>
      <protection hidden="1"/>
    </xf>
    <xf numFmtId="0" fontId="11" fillId="0" borderId="18" xfId="2" applyFont="1" applyBorder="1" applyAlignment="1" applyProtection="1">
      <alignment horizontal="right" vertical="center" wrapText="1"/>
      <protection hidden="1"/>
    </xf>
    <xf numFmtId="0" fontId="20" fillId="2" borderId="7" xfId="2" applyFont="1" applyFill="1" applyBorder="1" applyAlignment="1" applyProtection="1">
      <alignment horizontal="center" vertical="center" wrapText="1"/>
      <protection hidden="1"/>
    </xf>
    <xf numFmtId="0" fontId="20" fillId="2" borderId="0" xfId="2" applyFont="1" applyFill="1" applyAlignment="1" applyProtection="1">
      <alignment horizontal="center" vertical="center" wrapText="1"/>
      <protection hidden="1"/>
    </xf>
    <xf numFmtId="0" fontId="73" fillId="2" borderId="0" xfId="2" applyFont="1" applyFill="1" applyAlignment="1" applyProtection="1">
      <alignment vertical="center" wrapText="1"/>
      <protection hidden="1"/>
    </xf>
    <xf numFmtId="0" fontId="9" fillId="2" borderId="23" xfId="2" applyFont="1" applyFill="1" applyBorder="1" applyAlignment="1" applyProtection="1">
      <alignment horizontal="center" vertical="center"/>
      <protection hidden="1"/>
    </xf>
    <xf numFmtId="0" fontId="9" fillId="2" borderId="22" xfId="2" applyFont="1" applyFill="1" applyBorder="1" applyAlignment="1" applyProtection="1">
      <alignment horizontal="center" vertical="center"/>
      <protection hidden="1"/>
    </xf>
    <xf numFmtId="0" fontId="3" fillId="0" borderId="31" xfId="2" applyFont="1" applyBorder="1" applyAlignment="1" applyProtection="1">
      <alignment horizontal="center" vertical="center" wrapText="1"/>
      <protection hidden="1"/>
    </xf>
    <xf numFmtId="171" fontId="78" fillId="2" borderId="0" xfId="2" applyNumberFormat="1" applyFont="1" applyFill="1" applyAlignment="1" applyProtection="1">
      <alignment horizontal="center" vertical="center"/>
      <protection hidden="1"/>
    </xf>
    <xf numFmtId="171" fontId="78" fillId="2" borderId="8" xfId="2" applyNumberFormat="1" applyFont="1" applyFill="1" applyBorder="1" applyAlignment="1" applyProtection="1">
      <alignment horizontal="center" vertical="center"/>
      <protection hidden="1"/>
    </xf>
    <xf numFmtId="0" fontId="23" fillId="2" borderId="7" xfId="2" applyFont="1" applyFill="1" applyBorder="1" applyAlignment="1" applyProtection="1">
      <alignment horizontal="right" vertical="center"/>
      <protection hidden="1"/>
    </xf>
    <xf numFmtId="0" fontId="23" fillId="2" borderId="0" xfId="2" applyFont="1" applyFill="1" applyAlignment="1" applyProtection="1">
      <alignment horizontal="right" vertical="center"/>
      <protection hidden="1"/>
    </xf>
    <xf numFmtId="171" fontId="3" fillId="0" borderId="0" xfId="2" applyNumberFormat="1" applyFont="1" applyAlignment="1" applyProtection="1">
      <alignment horizontal="left" vertical="center"/>
      <protection hidden="1"/>
    </xf>
    <xf numFmtId="171" fontId="3" fillId="0" borderId="8" xfId="2" applyNumberFormat="1" applyFont="1" applyBorder="1" applyAlignment="1" applyProtection="1">
      <alignment horizontal="left" vertical="center"/>
      <protection hidden="1"/>
    </xf>
    <xf numFmtId="0" fontId="7" fillId="0" borderId="14" xfId="2" applyFont="1" applyBorder="1" applyAlignment="1" applyProtection="1">
      <alignment horizontal="left" vertical="center"/>
      <protection hidden="1"/>
    </xf>
    <xf numFmtId="0" fontId="7" fillId="0" borderId="31" xfId="2" applyFont="1" applyBorder="1" applyAlignment="1" applyProtection="1">
      <alignment horizontal="left" vertical="center"/>
      <protection hidden="1"/>
    </xf>
    <xf numFmtId="0" fontId="7" fillId="0" borderId="32" xfId="2" applyFont="1" applyBorder="1" applyAlignment="1" applyProtection="1">
      <alignment horizontal="left" vertical="center"/>
      <protection hidden="1"/>
    </xf>
    <xf numFmtId="0" fontId="7" fillId="0" borderId="14" xfId="2" applyFont="1" applyBorder="1" applyAlignment="1" applyProtection="1">
      <alignment horizontal="left" vertical="center" wrapText="1"/>
      <protection hidden="1"/>
    </xf>
    <xf numFmtId="0" fontId="7" fillId="0" borderId="31" xfId="2" applyFont="1" applyBorder="1" applyAlignment="1" applyProtection="1">
      <alignment horizontal="left" vertical="center" wrapText="1"/>
      <protection hidden="1"/>
    </xf>
    <xf numFmtId="0" fontId="72" fillId="0" borderId="30" xfId="2" applyFont="1" applyBorder="1" applyAlignment="1" applyProtection="1">
      <alignment horizontal="center" vertical="center" textRotation="180"/>
      <protection hidden="1"/>
    </xf>
    <xf numFmtId="0" fontId="72" fillId="0" borderId="4" xfId="2" applyFont="1" applyBorder="1" applyAlignment="1" applyProtection="1">
      <alignment horizontal="center" vertical="center" textRotation="180"/>
      <protection hidden="1"/>
    </xf>
    <xf numFmtId="0" fontId="72" fillId="0" borderId="1" xfId="2" applyFont="1" applyBorder="1" applyAlignment="1" applyProtection="1">
      <alignment horizontal="center" vertical="center" textRotation="180"/>
      <protection hidden="1"/>
    </xf>
    <xf numFmtId="0" fontId="6" fillId="2" borderId="21" xfId="2" applyFont="1" applyFill="1" applyBorder="1" applyAlignment="1" applyProtection="1">
      <alignment horizontal="center" vertical="center"/>
      <protection hidden="1"/>
    </xf>
    <xf numFmtId="0" fontId="6" fillId="2" borderId="20" xfId="2" applyFont="1" applyFill="1" applyBorder="1" applyAlignment="1" applyProtection="1">
      <alignment horizontal="center" vertical="center"/>
      <protection hidden="1"/>
    </xf>
    <xf numFmtId="0" fontId="3" fillId="0" borderId="16" xfId="2" applyFont="1" applyBorder="1" applyAlignment="1" applyProtection="1">
      <alignment horizontal="justify" vertical="center" wrapText="1"/>
      <protection hidden="1"/>
    </xf>
    <xf numFmtId="0" fontId="3" fillId="0" borderId="15" xfId="2" applyFont="1" applyBorder="1" applyAlignment="1" applyProtection="1">
      <alignment horizontal="justify" vertical="center" wrapText="1"/>
      <protection hidden="1"/>
    </xf>
    <xf numFmtId="0" fontId="3" fillId="0" borderId="14" xfId="2" applyFont="1" applyBorder="1" applyAlignment="1" applyProtection="1">
      <alignment horizontal="justify" vertical="center" wrapText="1"/>
      <protection hidden="1"/>
    </xf>
    <xf numFmtId="49" fontId="3" fillId="0" borderId="16" xfId="2" applyNumberFormat="1" applyFont="1" applyBorder="1" applyAlignment="1" applyProtection="1">
      <alignment horizontal="justify" vertical="center" wrapText="1"/>
      <protection hidden="1"/>
    </xf>
    <xf numFmtId="49" fontId="3" fillId="0" borderId="15" xfId="2" applyNumberFormat="1" applyFont="1" applyBorder="1" applyAlignment="1" applyProtection="1">
      <alignment horizontal="justify" vertical="center" wrapText="1"/>
      <protection hidden="1"/>
    </xf>
    <xf numFmtId="49" fontId="3" fillId="0" borderId="14" xfId="2" applyNumberFormat="1" applyFont="1" applyBorder="1" applyAlignment="1" applyProtection="1">
      <alignment horizontal="justify" vertical="center" wrapText="1"/>
      <protection hidden="1"/>
    </xf>
    <xf numFmtId="0" fontId="10" fillId="2" borderId="57" xfId="2" applyFont="1" applyFill="1" applyBorder="1" applyAlignment="1" applyProtection="1">
      <alignment horizontal="center" vertical="center"/>
      <protection hidden="1"/>
    </xf>
    <xf numFmtId="0" fontId="10" fillId="2" borderId="69" xfId="2" applyFont="1" applyFill="1" applyBorder="1" applyAlignment="1" applyProtection="1">
      <alignment horizontal="center" vertical="center"/>
      <protection hidden="1"/>
    </xf>
    <xf numFmtId="0" fontId="27" fillId="2" borderId="57" xfId="2" quotePrefix="1" applyFont="1" applyFill="1" applyBorder="1" applyAlignment="1" applyProtection="1">
      <alignment horizontal="center" vertical="center"/>
      <protection hidden="1"/>
    </xf>
    <xf numFmtId="0" fontId="27" fillId="2" borderId="31" xfId="2" applyFont="1" applyFill="1" applyBorder="1" applyAlignment="1" applyProtection="1">
      <alignment horizontal="center" vertical="center"/>
      <protection hidden="1"/>
    </xf>
    <xf numFmtId="0" fontId="27" fillId="2" borderId="69" xfId="2" applyFont="1" applyFill="1" applyBorder="1" applyAlignment="1" applyProtection="1">
      <alignment horizontal="center" vertical="center"/>
      <protection hidden="1"/>
    </xf>
    <xf numFmtId="0" fontId="12" fillId="0" borderId="15" xfId="2" applyBorder="1" applyAlignment="1" applyProtection="1">
      <alignment horizontal="left" vertical="top" wrapText="1"/>
      <protection hidden="1"/>
    </xf>
    <xf numFmtId="0" fontId="12" fillId="0" borderId="15" xfId="2" applyBorder="1" applyAlignment="1" applyProtection="1">
      <alignment horizontal="left" vertical="center" wrapText="1"/>
      <protection hidden="1"/>
    </xf>
    <xf numFmtId="0" fontId="55" fillId="2" borderId="7" xfId="2" applyFont="1" applyFill="1" applyBorder="1" applyAlignment="1" applyProtection="1">
      <alignment horizontal="center" wrapText="1"/>
      <protection hidden="1"/>
    </xf>
    <xf numFmtId="0" fontId="55" fillId="2" borderId="0" xfId="2" applyFont="1" applyFill="1" applyAlignment="1" applyProtection="1">
      <alignment horizontal="center" wrapText="1"/>
      <protection hidden="1"/>
    </xf>
    <xf numFmtId="0" fontId="12" fillId="0" borderId="15" xfId="2" quotePrefix="1" applyBorder="1" applyAlignment="1" applyProtection="1">
      <alignment horizontal="left" vertical="center" wrapText="1"/>
      <protection hidden="1"/>
    </xf>
    <xf numFmtId="0" fontId="12" fillId="0" borderId="68" xfId="2" applyBorder="1" applyAlignment="1" applyProtection="1">
      <alignment horizontal="left" vertical="center" wrapText="1"/>
      <protection hidden="1"/>
    </xf>
    <xf numFmtId="0" fontId="12" fillId="0" borderId="52" xfId="2" quotePrefix="1" applyBorder="1" applyAlignment="1" applyProtection="1">
      <alignment horizontal="left" vertical="center" wrapText="1"/>
      <protection hidden="1"/>
    </xf>
    <xf numFmtId="0" fontId="76" fillId="0" borderId="21" xfId="2" applyFont="1" applyBorder="1" applyAlignment="1" applyProtection="1">
      <alignment horizontal="center" vertical="center" wrapText="1"/>
      <protection hidden="1"/>
    </xf>
    <xf numFmtId="0" fontId="76" fillId="0" borderId="20" xfId="2" applyFont="1" applyBorder="1" applyAlignment="1" applyProtection="1">
      <alignment horizontal="center" vertical="center" wrapText="1"/>
      <protection hidden="1"/>
    </xf>
    <xf numFmtId="0" fontId="76" fillId="0" borderId="34" xfId="2" applyFont="1" applyBorder="1" applyAlignment="1" applyProtection="1">
      <alignment horizontal="center" vertical="center" wrapText="1"/>
      <protection hidden="1"/>
    </xf>
    <xf numFmtId="0" fontId="53" fillId="0" borderId="0" xfId="2" applyFont="1" applyAlignment="1" applyProtection="1">
      <alignment horizontal="center" wrapText="1"/>
      <protection hidden="1"/>
    </xf>
    <xf numFmtId="0" fontId="10" fillId="2" borderId="23" xfId="2" applyFont="1" applyFill="1" applyBorder="1" applyAlignment="1" applyProtection="1">
      <alignment horizontal="left" vertical="center" wrapText="1"/>
      <protection hidden="1"/>
    </xf>
    <xf numFmtId="0" fontId="10" fillId="2" borderId="22" xfId="2" applyFont="1" applyFill="1" applyBorder="1" applyAlignment="1" applyProtection="1">
      <alignment horizontal="left" vertical="center" wrapText="1"/>
      <protection hidden="1"/>
    </xf>
    <xf numFmtId="0" fontId="6" fillId="2" borderId="7" xfId="2" applyFont="1" applyFill="1" applyBorder="1" applyAlignment="1" applyProtection="1">
      <alignment horizontal="right" vertical="center"/>
      <protection hidden="1"/>
    </xf>
    <xf numFmtId="0" fontId="6" fillId="2" borderId="0" xfId="2" applyFont="1" applyFill="1" applyAlignment="1" applyProtection="1">
      <alignment horizontal="right" vertical="center"/>
      <protection hidden="1"/>
    </xf>
    <xf numFmtId="14" fontId="6" fillId="2" borderId="0" xfId="2" applyNumberFormat="1" applyFont="1" applyFill="1" applyAlignment="1" applyProtection="1">
      <alignment horizontal="center" vertical="center"/>
      <protection hidden="1"/>
    </xf>
    <xf numFmtId="0" fontId="18" fillId="0" borderId="8" xfId="2" applyFont="1" applyBorder="1" applyAlignment="1" applyProtection="1">
      <alignment horizontal="center" vertical="center"/>
      <protection hidden="1"/>
    </xf>
    <xf numFmtId="0" fontId="68" fillId="0" borderId="23" xfId="2" applyFont="1" applyBorder="1" applyAlignment="1" applyProtection="1">
      <alignment horizontal="center" vertical="top" wrapText="1"/>
      <protection hidden="1"/>
    </xf>
    <xf numFmtId="0" fontId="68" fillId="0" borderId="22" xfId="2" applyFont="1" applyBorder="1" applyAlignment="1" applyProtection="1">
      <alignment horizontal="center" vertical="top" wrapText="1"/>
      <protection hidden="1"/>
    </xf>
    <xf numFmtId="0" fontId="68" fillId="0" borderId="48" xfId="2" applyFont="1" applyBorder="1" applyAlignment="1" applyProtection="1">
      <alignment horizontal="center" vertical="top" wrapText="1"/>
      <protection hidden="1"/>
    </xf>
    <xf numFmtId="0" fontId="26" fillId="0" borderId="0" xfId="2" applyFont="1" applyAlignment="1" applyProtection="1">
      <alignment horizontal="center" vertical="center" wrapText="1"/>
      <protection hidden="1"/>
    </xf>
    <xf numFmtId="0" fontId="26" fillId="0" borderId="2" xfId="2" applyFont="1" applyBorder="1" applyAlignment="1" applyProtection="1">
      <alignment horizontal="center" vertical="center" wrapText="1"/>
      <protection hidden="1"/>
    </xf>
    <xf numFmtId="0" fontId="32" fillId="0" borderId="30" xfId="2" applyFont="1" applyBorder="1" applyAlignment="1" applyProtection="1">
      <alignment horizontal="center" vertical="center" textRotation="180" wrapText="1"/>
      <protection hidden="1"/>
    </xf>
    <xf numFmtId="0" fontId="32" fillId="0" borderId="4" xfId="2" applyFont="1" applyBorder="1" applyAlignment="1" applyProtection="1">
      <alignment horizontal="center" vertical="center" textRotation="180" wrapText="1"/>
      <protection hidden="1"/>
    </xf>
    <xf numFmtId="0" fontId="32" fillId="0" borderId="1" xfId="2" applyFont="1" applyBorder="1" applyAlignment="1" applyProtection="1">
      <alignment horizontal="center" vertical="center" textRotation="180" wrapText="1"/>
      <protection hidden="1"/>
    </xf>
  </cellXfs>
  <cellStyles count="4">
    <cellStyle name="Hipervínculo" xfId="3" builtinId="8"/>
    <cellStyle name="Moneda 2 2 2" xfId="1" xr:uid="{C612A1E9-7899-4D08-86FC-807B11A7D5A2}"/>
    <cellStyle name="Normal" xfId="0" builtinId="0"/>
    <cellStyle name="Normal 2 2" xfId="2" xr:uid="{F8BF78EC-A391-46B1-9F17-372ACD3DBFA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image" Target="../media/image3.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jpeg"/><Relationship Id="rId5" Type="http://schemas.openxmlformats.org/officeDocument/2006/relationships/image" Target="../media/image5.png"/><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jpeg"/><Relationship Id="rId5" Type="http://schemas.openxmlformats.org/officeDocument/2006/relationships/image" Target="../media/image5.pn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jpeg"/><Relationship Id="rId5" Type="http://schemas.openxmlformats.org/officeDocument/2006/relationships/image" Target="../media/image5.png"/><Relationship Id="rId4"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3.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12</xdr:col>
      <xdr:colOff>771525</xdr:colOff>
      <xdr:row>34</xdr:row>
      <xdr:rowOff>0</xdr:rowOff>
    </xdr:from>
    <xdr:to>
      <xdr:col>13</xdr:col>
      <xdr:colOff>0</xdr:colOff>
      <xdr:row>34</xdr:row>
      <xdr:rowOff>0</xdr:rowOff>
    </xdr:to>
    <xdr:sp macro="" textlink="">
      <xdr:nvSpPr>
        <xdr:cNvPr id="2" name="Line 11">
          <a:extLst>
            <a:ext uri="{FF2B5EF4-FFF2-40B4-BE49-F238E27FC236}">
              <a16:creationId xmlns:a16="http://schemas.microsoft.com/office/drawing/2014/main" id="{1ACFE6DB-1B1E-429F-8BB3-93EB145F509F}"/>
            </a:ext>
          </a:extLst>
        </xdr:cNvPr>
        <xdr:cNvSpPr>
          <a:spLocks noChangeShapeType="1"/>
        </xdr:cNvSpPr>
      </xdr:nvSpPr>
      <xdr:spPr bwMode="auto">
        <a:xfrm>
          <a:off x="9906000" y="5505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0</xdr:rowOff>
    </xdr:from>
    <xdr:to>
      <xdr:col>12</xdr:col>
      <xdr:colOff>742950</xdr:colOff>
      <xdr:row>34</xdr:row>
      <xdr:rowOff>0</xdr:rowOff>
    </xdr:to>
    <xdr:sp macro="" textlink="">
      <xdr:nvSpPr>
        <xdr:cNvPr id="3" name="Line 11">
          <a:extLst>
            <a:ext uri="{FF2B5EF4-FFF2-40B4-BE49-F238E27FC236}">
              <a16:creationId xmlns:a16="http://schemas.microsoft.com/office/drawing/2014/main" id="{A1996638-A69A-4179-A33C-F2E58F76A98D}"/>
            </a:ext>
          </a:extLst>
        </xdr:cNvPr>
        <xdr:cNvSpPr>
          <a:spLocks noChangeShapeType="1"/>
        </xdr:cNvSpPr>
      </xdr:nvSpPr>
      <xdr:spPr bwMode="auto">
        <a:xfrm>
          <a:off x="9144000" y="5505450"/>
          <a:ext cx="7429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1504</xdr:rowOff>
    </xdr:from>
    <xdr:to>
      <xdr:col>5</xdr:col>
      <xdr:colOff>0</xdr:colOff>
      <xdr:row>34</xdr:row>
      <xdr:rowOff>1504</xdr:rowOff>
    </xdr:to>
    <xdr:sp macro="" textlink="">
      <xdr:nvSpPr>
        <xdr:cNvPr id="4" name="Line 14">
          <a:extLst>
            <a:ext uri="{FF2B5EF4-FFF2-40B4-BE49-F238E27FC236}">
              <a16:creationId xmlns:a16="http://schemas.microsoft.com/office/drawing/2014/main" id="{5D809990-043C-4771-A0C9-6F0B7B1F776D}"/>
            </a:ext>
          </a:extLst>
        </xdr:cNvPr>
        <xdr:cNvSpPr>
          <a:spLocks noChangeShapeType="1"/>
        </xdr:cNvSpPr>
      </xdr:nvSpPr>
      <xdr:spPr bwMode="auto">
        <a:xfrm>
          <a:off x="3810000" y="5506954"/>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1504</xdr:rowOff>
    </xdr:from>
    <xdr:to>
      <xdr:col>5</xdr:col>
      <xdr:colOff>0</xdr:colOff>
      <xdr:row>34</xdr:row>
      <xdr:rowOff>1504</xdr:rowOff>
    </xdr:to>
    <xdr:sp macro="" textlink="">
      <xdr:nvSpPr>
        <xdr:cNvPr id="5" name="Line 15">
          <a:extLst>
            <a:ext uri="{FF2B5EF4-FFF2-40B4-BE49-F238E27FC236}">
              <a16:creationId xmlns:a16="http://schemas.microsoft.com/office/drawing/2014/main" id="{285280E7-AEA0-40B9-9F98-7189B9C286BF}"/>
            </a:ext>
          </a:extLst>
        </xdr:cNvPr>
        <xdr:cNvSpPr>
          <a:spLocks noChangeShapeType="1"/>
        </xdr:cNvSpPr>
      </xdr:nvSpPr>
      <xdr:spPr bwMode="auto">
        <a:xfrm>
          <a:off x="3810000" y="5506954"/>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1504</xdr:rowOff>
    </xdr:from>
    <xdr:to>
      <xdr:col>5</xdr:col>
      <xdr:colOff>0</xdr:colOff>
      <xdr:row>34</xdr:row>
      <xdr:rowOff>1504</xdr:rowOff>
    </xdr:to>
    <xdr:sp macro="" textlink="">
      <xdr:nvSpPr>
        <xdr:cNvPr id="6" name="Line 16">
          <a:extLst>
            <a:ext uri="{FF2B5EF4-FFF2-40B4-BE49-F238E27FC236}">
              <a16:creationId xmlns:a16="http://schemas.microsoft.com/office/drawing/2014/main" id="{2E623A52-1715-4D64-AEE1-EE690EDAD22D}"/>
            </a:ext>
          </a:extLst>
        </xdr:cNvPr>
        <xdr:cNvSpPr>
          <a:spLocks noChangeShapeType="1"/>
        </xdr:cNvSpPr>
      </xdr:nvSpPr>
      <xdr:spPr bwMode="auto">
        <a:xfrm>
          <a:off x="3810000" y="5506954"/>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1504</xdr:rowOff>
    </xdr:from>
    <xdr:to>
      <xdr:col>5</xdr:col>
      <xdr:colOff>0</xdr:colOff>
      <xdr:row>34</xdr:row>
      <xdr:rowOff>1504</xdr:rowOff>
    </xdr:to>
    <xdr:sp macro="" textlink="">
      <xdr:nvSpPr>
        <xdr:cNvPr id="7" name="Line 17">
          <a:extLst>
            <a:ext uri="{FF2B5EF4-FFF2-40B4-BE49-F238E27FC236}">
              <a16:creationId xmlns:a16="http://schemas.microsoft.com/office/drawing/2014/main" id="{4F2A7BF3-1C67-4E48-8DBB-20548EE07EC5}"/>
            </a:ext>
          </a:extLst>
        </xdr:cNvPr>
        <xdr:cNvSpPr>
          <a:spLocks noChangeShapeType="1"/>
        </xdr:cNvSpPr>
      </xdr:nvSpPr>
      <xdr:spPr bwMode="auto">
        <a:xfrm>
          <a:off x="3810000" y="5506954"/>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1504</xdr:rowOff>
    </xdr:from>
    <xdr:to>
      <xdr:col>5</xdr:col>
      <xdr:colOff>0</xdr:colOff>
      <xdr:row>34</xdr:row>
      <xdr:rowOff>1504</xdr:rowOff>
    </xdr:to>
    <xdr:sp macro="" textlink="">
      <xdr:nvSpPr>
        <xdr:cNvPr id="8" name="Line 18">
          <a:extLst>
            <a:ext uri="{FF2B5EF4-FFF2-40B4-BE49-F238E27FC236}">
              <a16:creationId xmlns:a16="http://schemas.microsoft.com/office/drawing/2014/main" id="{9E95EA68-1F4D-4FE1-9274-4B873E549D46}"/>
            </a:ext>
          </a:extLst>
        </xdr:cNvPr>
        <xdr:cNvSpPr>
          <a:spLocks noChangeShapeType="1"/>
        </xdr:cNvSpPr>
      </xdr:nvSpPr>
      <xdr:spPr bwMode="auto">
        <a:xfrm>
          <a:off x="3810000" y="5506954"/>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1504</xdr:rowOff>
    </xdr:from>
    <xdr:to>
      <xdr:col>5</xdr:col>
      <xdr:colOff>0</xdr:colOff>
      <xdr:row>34</xdr:row>
      <xdr:rowOff>1504</xdr:rowOff>
    </xdr:to>
    <xdr:sp macro="" textlink="">
      <xdr:nvSpPr>
        <xdr:cNvPr id="9" name="Line 19">
          <a:extLst>
            <a:ext uri="{FF2B5EF4-FFF2-40B4-BE49-F238E27FC236}">
              <a16:creationId xmlns:a16="http://schemas.microsoft.com/office/drawing/2014/main" id="{BF68CCE4-446E-4235-8BB9-3742C8E842F5}"/>
            </a:ext>
          </a:extLst>
        </xdr:cNvPr>
        <xdr:cNvSpPr>
          <a:spLocks noChangeShapeType="1"/>
        </xdr:cNvSpPr>
      </xdr:nvSpPr>
      <xdr:spPr bwMode="auto">
        <a:xfrm>
          <a:off x="3810000" y="5506954"/>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1504</xdr:rowOff>
    </xdr:from>
    <xdr:to>
      <xdr:col>5</xdr:col>
      <xdr:colOff>0</xdr:colOff>
      <xdr:row>34</xdr:row>
      <xdr:rowOff>1504</xdr:rowOff>
    </xdr:to>
    <xdr:sp macro="" textlink="">
      <xdr:nvSpPr>
        <xdr:cNvPr id="10" name="Line 20">
          <a:extLst>
            <a:ext uri="{FF2B5EF4-FFF2-40B4-BE49-F238E27FC236}">
              <a16:creationId xmlns:a16="http://schemas.microsoft.com/office/drawing/2014/main" id="{A1CEDFA3-F6D1-4379-92A1-1334E8400B97}"/>
            </a:ext>
          </a:extLst>
        </xdr:cNvPr>
        <xdr:cNvSpPr>
          <a:spLocks noChangeShapeType="1"/>
        </xdr:cNvSpPr>
      </xdr:nvSpPr>
      <xdr:spPr bwMode="auto">
        <a:xfrm>
          <a:off x="3810000" y="5506954"/>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1504</xdr:rowOff>
    </xdr:from>
    <xdr:to>
      <xdr:col>5</xdr:col>
      <xdr:colOff>0</xdr:colOff>
      <xdr:row>34</xdr:row>
      <xdr:rowOff>1504</xdr:rowOff>
    </xdr:to>
    <xdr:sp macro="" textlink="">
      <xdr:nvSpPr>
        <xdr:cNvPr id="11" name="Line 21">
          <a:extLst>
            <a:ext uri="{FF2B5EF4-FFF2-40B4-BE49-F238E27FC236}">
              <a16:creationId xmlns:a16="http://schemas.microsoft.com/office/drawing/2014/main" id="{0DE7BCBB-F089-4B29-8BC2-F8F0064C3C18}"/>
            </a:ext>
          </a:extLst>
        </xdr:cNvPr>
        <xdr:cNvSpPr>
          <a:spLocks noChangeShapeType="1"/>
        </xdr:cNvSpPr>
      </xdr:nvSpPr>
      <xdr:spPr bwMode="auto">
        <a:xfrm>
          <a:off x="3810000" y="5506954"/>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10</xdr:col>
      <xdr:colOff>179971</xdr:colOff>
      <xdr:row>0</xdr:row>
      <xdr:rowOff>0</xdr:rowOff>
    </xdr:from>
    <xdr:ext cx="2621381" cy="718093"/>
    <xdr:pic>
      <xdr:nvPicPr>
        <xdr:cNvPr id="12" name="Imagen 1">
          <a:extLst>
            <a:ext uri="{FF2B5EF4-FFF2-40B4-BE49-F238E27FC236}">
              <a16:creationId xmlns:a16="http://schemas.microsoft.com/office/drawing/2014/main" id="{C378CE72-382A-4907-AF86-02D0F4066C2B}"/>
            </a:ext>
          </a:extLst>
        </xdr:cNvPr>
        <xdr:cNvPicPr>
          <a:picLocks noChangeAspect="1"/>
        </xdr:cNvPicPr>
      </xdr:nvPicPr>
      <xdr:blipFill rotWithShape="1">
        <a:blip xmlns:r="http://schemas.openxmlformats.org/officeDocument/2006/relationships" r:embed="rId1" cstate="print">
          <a:lum bright="70000" contrast="-70000"/>
          <a:extLst>
            <a:ext uri="{28A0092B-C50C-407E-A947-70E740481C1C}">
              <a14:useLocalDpi xmlns:a14="http://schemas.microsoft.com/office/drawing/2010/main" val="0"/>
            </a:ext>
          </a:extLst>
        </a:blip>
        <a:srcRect t="43275" r="51332" b="38735"/>
        <a:stretch/>
      </xdr:blipFill>
      <xdr:spPr bwMode="auto">
        <a:xfrm>
          <a:off x="7799971" y="0"/>
          <a:ext cx="2621381" cy="7180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12</xdr:col>
      <xdr:colOff>828674</xdr:colOff>
      <xdr:row>1</xdr:row>
      <xdr:rowOff>57150</xdr:rowOff>
    </xdr:from>
    <xdr:ext cx="638175" cy="638175"/>
    <xdr:pic>
      <xdr:nvPicPr>
        <xdr:cNvPr id="14" name="Imagen 22">
          <a:extLst>
            <a:ext uri="{FF2B5EF4-FFF2-40B4-BE49-F238E27FC236}">
              <a16:creationId xmlns:a16="http://schemas.microsoft.com/office/drawing/2014/main" id="{19AF10FB-9DA6-446C-818F-B9AAEAD58B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5801" t="6137" r="71315" b="50385"/>
        <a:stretch>
          <a:fillRect/>
        </a:stretch>
      </xdr:blipFill>
      <xdr:spPr bwMode="auto">
        <a:xfrm>
          <a:off x="9905999" y="219075"/>
          <a:ext cx="6381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133350</xdr:colOff>
      <xdr:row>0</xdr:row>
      <xdr:rowOff>152400</xdr:rowOff>
    </xdr:from>
    <xdr:ext cx="895350" cy="368196"/>
    <xdr:pic>
      <xdr:nvPicPr>
        <xdr:cNvPr id="15" name="Picture 18" descr="Ocesa LINQ | Our Work | Lumston">
          <a:extLst>
            <a:ext uri="{FF2B5EF4-FFF2-40B4-BE49-F238E27FC236}">
              <a16:creationId xmlns:a16="http://schemas.microsoft.com/office/drawing/2014/main" id="{284D8E67-9A0A-41EA-89DD-12A06255FFC8}"/>
            </a:ext>
          </a:extLst>
        </xdr:cNvPr>
        <xdr:cNvPicPr>
          <a:picLocks noChangeAspect="1" noChangeArrowheads="1"/>
        </xdr:cNvPicPr>
      </xdr:nvPicPr>
      <xdr:blipFill rotWithShape="1">
        <a:blip xmlns:r="http://schemas.openxmlformats.org/officeDocument/2006/relationships" r:embed="rId3" cstate="print">
          <a:clrChange>
            <a:clrFrom>
              <a:srgbClr val="1FB6A7"/>
            </a:clrFrom>
            <a:clrTo>
              <a:srgbClr val="1FB6A7">
                <a:alpha val="0"/>
              </a:srgbClr>
            </a:clrTo>
          </a:clrChange>
          <a:biLevel thresh="25000"/>
          <a:extLst>
            <a:ext uri="{28A0092B-C50C-407E-A947-70E740481C1C}">
              <a14:useLocalDpi xmlns:a14="http://schemas.microsoft.com/office/drawing/2010/main" val="0"/>
            </a:ext>
          </a:extLst>
        </a:blip>
        <a:srcRect l="23898" t="34920" r="23882" b="32853"/>
        <a:stretch/>
      </xdr:blipFill>
      <xdr:spPr bwMode="auto">
        <a:xfrm>
          <a:off x="133350" y="152400"/>
          <a:ext cx="895350" cy="3681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0</xdr:col>
      <xdr:colOff>0</xdr:colOff>
      <xdr:row>1</xdr:row>
      <xdr:rowOff>76201</xdr:rowOff>
    </xdr:from>
    <xdr:to>
      <xdr:col>2</xdr:col>
      <xdr:colOff>318686</xdr:colOff>
      <xdr:row>3</xdr:row>
      <xdr:rowOff>266701</xdr:rowOff>
    </xdr:to>
    <xdr:pic>
      <xdr:nvPicPr>
        <xdr:cNvPr id="17" name="Imagen 16">
          <a:extLst>
            <a:ext uri="{FF2B5EF4-FFF2-40B4-BE49-F238E27FC236}">
              <a16:creationId xmlns:a16="http://schemas.microsoft.com/office/drawing/2014/main" id="{2FA93F16-0394-385A-5004-E29EE75EBD3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809626"/>
          <a:ext cx="1709336" cy="571500"/>
        </a:xfrm>
        <a:prstGeom prst="rect">
          <a:avLst/>
        </a:prstGeom>
      </xdr:spPr>
    </xdr:pic>
    <xdr:clientData/>
  </xdr:twoCellAnchor>
  <xdr:twoCellAnchor editAs="oneCell">
    <xdr:from>
      <xdr:col>11</xdr:col>
      <xdr:colOff>457200</xdr:colOff>
      <xdr:row>1</xdr:row>
      <xdr:rowOff>139700</xdr:rowOff>
    </xdr:from>
    <xdr:to>
      <xdr:col>12</xdr:col>
      <xdr:colOff>336550</xdr:colOff>
      <xdr:row>3</xdr:row>
      <xdr:rowOff>146957</xdr:rowOff>
    </xdr:to>
    <xdr:pic>
      <xdr:nvPicPr>
        <xdr:cNvPr id="16" name="Imagen 15">
          <a:extLst>
            <a:ext uri="{FF2B5EF4-FFF2-40B4-BE49-F238E27FC236}">
              <a16:creationId xmlns:a16="http://schemas.microsoft.com/office/drawing/2014/main" id="{8B7EF150-03D9-CFF5-B1AA-C1941971D0AE}"/>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940800" y="876300"/>
          <a:ext cx="679450" cy="38825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58</xdr:row>
      <xdr:rowOff>0</xdr:rowOff>
    </xdr:from>
    <xdr:to>
      <xdr:col>0</xdr:col>
      <xdr:colOff>0</xdr:colOff>
      <xdr:row>58</xdr:row>
      <xdr:rowOff>0</xdr:rowOff>
    </xdr:to>
    <xdr:sp macro="" textlink="">
      <xdr:nvSpPr>
        <xdr:cNvPr id="2" name="Rectangle 1">
          <a:extLst>
            <a:ext uri="{FF2B5EF4-FFF2-40B4-BE49-F238E27FC236}">
              <a16:creationId xmlns:a16="http://schemas.microsoft.com/office/drawing/2014/main" id="{69BA0835-519A-4993-A2DF-65E1A3DE1F50}"/>
            </a:ext>
          </a:extLst>
        </xdr:cNvPr>
        <xdr:cNvSpPr>
          <a:spLocks noChangeArrowheads="1"/>
        </xdr:cNvSpPr>
      </xdr:nvSpPr>
      <xdr:spPr bwMode="auto">
        <a:xfrm>
          <a:off x="0" y="12468225"/>
          <a:ext cx="0" cy="0"/>
        </a:xfrm>
        <a:prstGeom prst="rect">
          <a:avLst/>
        </a:prstGeom>
        <a:solidFill>
          <a:srgbClr val="FFFFFF"/>
        </a:solidFill>
        <a:ln w="3175">
          <a:solidFill>
            <a:srgbClr val="000000"/>
          </a:solidFill>
          <a:miter lim="800000"/>
          <a:headEnd/>
          <a:tailEnd/>
        </a:ln>
      </xdr:spPr>
    </xdr:sp>
    <xdr:clientData/>
  </xdr:twoCellAnchor>
  <xdr:twoCellAnchor>
    <xdr:from>
      <xdr:col>0</xdr:col>
      <xdr:colOff>0</xdr:colOff>
      <xdr:row>54</xdr:row>
      <xdr:rowOff>9525</xdr:rowOff>
    </xdr:from>
    <xdr:to>
      <xdr:col>0</xdr:col>
      <xdr:colOff>0</xdr:colOff>
      <xdr:row>55</xdr:row>
      <xdr:rowOff>0</xdr:rowOff>
    </xdr:to>
    <xdr:sp macro="" textlink="">
      <xdr:nvSpPr>
        <xdr:cNvPr id="3" name="Rectangle 2">
          <a:extLst>
            <a:ext uri="{FF2B5EF4-FFF2-40B4-BE49-F238E27FC236}">
              <a16:creationId xmlns:a16="http://schemas.microsoft.com/office/drawing/2014/main" id="{44FBBB62-9677-4271-A22C-BEC173AD17CA}"/>
            </a:ext>
          </a:extLst>
        </xdr:cNvPr>
        <xdr:cNvSpPr>
          <a:spLocks noChangeArrowheads="1"/>
        </xdr:cNvSpPr>
      </xdr:nvSpPr>
      <xdr:spPr bwMode="auto">
        <a:xfrm>
          <a:off x="0" y="11296650"/>
          <a:ext cx="0" cy="161925"/>
        </a:xfrm>
        <a:prstGeom prst="rect">
          <a:avLst/>
        </a:prstGeom>
        <a:solidFill>
          <a:srgbClr val="FFFFFF"/>
        </a:solidFill>
        <a:ln w="3175">
          <a:solidFill>
            <a:srgbClr val="000000"/>
          </a:solidFill>
          <a:miter lim="800000"/>
          <a:headEnd/>
          <a:tailEnd/>
        </a:ln>
      </xdr:spPr>
    </xdr:sp>
    <xdr:clientData/>
  </xdr:twoCellAnchor>
  <xdr:twoCellAnchor>
    <xdr:from>
      <xdr:col>0</xdr:col>
      <xdr:colOff>0</xdr:colOff>
      <xdr:row>58</xdr:row>
      <xdr:rowOff>0</xdr:rowOff>
    </xdr:from>
    <xdr:to>
      <xdr:col>0</xdr:col>
      <xdr:colOff>0</xdr:colOff>
      <xdr:row>58</xdr:row>
      <xdr:rowOff>0</xdr:rowOff>
    </xdr:to>
    <xdr:sp macro="" textlink="">
      <xdr:nvSpPr>
        <xdr:cNvPr id="4" name="Rectangle 3">
          <a:extLst>
            <a:ext uri="{FF2B5EF4-FFF2-40B4-BE49-F238E27FC236}">
              <a16:creationId xmlns:a16="http://schemas.microsoft.com/office/drawing/2014/main" id="{4C78E656-623B-4839-B123-1F7EED0DCE2C}"/>
            </a:ext>
          </a:extLst>
        </xdr:cNvPr>
        <xdr:cNvSpPr>
          <a:spLocks noChangeArrowheads="1"/>
        </xdr:cNvSpPr>
      </xdr:nvSpPr>
      <xdr:spPr bwMode="auto">
        <a:xfrm>
          <a:off x="0" y="12468225"/>
          <a:ext cx="0" cy="0"/>
        </a:xfrm>
        <a:prstGeom prst="rect">
          <a:avLst/>
        </a:prstGeom>
        <a:solidFill>
          <a:srgbClr val="FFFFFF"/>
        </a:solidFill>
        <a:ln w="3175">
          <a:solidFill>
            <a:srgbClr val="000000"/>
          </a:solidFill>
          <a:miter lim="800000"/>
          <a:headEnd/>
          <a:tailEnd/>
        </a:ln>
      </xdr:spPr>
    </xdr:sp>
    <xdr:clientData/>
  </xdr:twoCellAnchor>
  <xdr:twoCellAnchor>
    <xdr:from>
      <xdr:col>0</xdr:col>
      <xdr:colOff>0</xdr:colOff>
      <xdr:row>61</xdr:row>
      <xdr:rowOff>0</xdr:rowOff>
    </xdr:from>
    <xdr:to>
      <xdr:col>0</xdr:col>
      <xdr:colOff>0</xdr:colOff>
      <xdr:row>61</xdr:row>
      <xdr:rowOff>0</xdr:rowOff>
    </xdr:to>
    <xdr:sp macro="" textlink="">
      <xdr:nvSpPr>
        <xdr:cNvPr id="5" name="Rectangle 4">
          <a:extLst>
            <a:ext uri="{FF2B5EF4-FFF2-40B4-BE49-F238E27FC236}">
              <a16:creationId xmlns:a16="http://schemas.microsoft.com/office/drawing/2014/main" id="{2B2BCA15-6BC2-4FCC-8767-D8E5035A166C}"/>
            </a:ext>
          </a:extLst>
        </xdr:cNvPr>
        <xdr:cNvSpPr>
          <a:spLocks noChangeArrowheads="1"/>
        </xdr:cNvSpPr>
      </xdr:nvSpPr>
      <xdr:spPr bwMode="auto">
        <a:xfrm>
          <a:off x="0" y="12677775"/>
          <a:ext cx="0" cy="161925"/>
        </a:xfrm>
        <a:prstGeom prst="rect">
          <a:avLst/>
        </a:prstGeom>
        <a:solidFill>
          <a:srgbClr val="FFFFFF"/>
        </a:solidFill>
        <a:ln w="3175">
          <a:solidFill>
            <a:srgbClr val="000000"/>
          </a:solidFill>
          <a:miter lim="800000"/>
          <a:headEnd/>
          <a:tailEnd/>
        </a:ln>
      </xdr:spPr>
    </xdr:sp>
    <xdr:clientData/>
  </xdr:twoCellAnchor>
  <xdr:twoCellAnchor>
    <xdr:from>
      <xdr:col>0</xdr:col>
      <xdr:colOff>0</xdr:colOff>
      <xdr:row>53</xdr:row>
      <xdr:rowOff>0</xdr:rowOff>
    </xdr:from>
    <xdr:to>
      <xdr:col>0</xdr:col>
      <xdr:colOff>0</xdr:colOff>
      <xdr:row>61</xdr:row>
      <xdr:rowOff>0</xdr:rowOff>
    </xdr:to>
    <xdr:sp macro="" textlink="">
      <xdr:nvSpPr>
        <xdr:cNvPr id="6" name="Line 5">
          <a:extLst>
            <a:ext uri="{FF2B5EF4-FFF2-40B4-BE49-F238E27FC236}">
              <a16:creationId xmlns:a16="http://schemas.microsoft.com/office/drawing/2014/main" id="{FC646624-382F-4B4D-8720-D50B9668BE35}"/>
            </a:ext>
          </a:extLst>
        </xdr:cNvPr>
        <xdr:cNvSpPr>
          <a:spLocks noChangeShapeType="1"/>
        </xdr:cNvSpPr>
      </xdr:nvSpPr>
      <xdr:spPr bwMode="auto">
        <a:xfrm>
          <a:off x="0" y="11106150"/>
          <a:ext cx="0" cy="1885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53</xdr:row>
      <xdr:rowOff>0</xdr:rowOff>
    </xdr:from>
    <xdr:to>
      <xdr:col>0</xdr:col>
      <xdr:colOff>0</xdr:colOff>
      <xdr:row>61</xdr:row>
      <xdr:rowOff>0</xdr:rowOff>
    </xdr:to>
    <xdr:sp macro="" textlink="">
      <xdr:nvSpPr>
        <xdr:cNvPr id="7" name="Line 6">
          <a:extLst>
            <a:ext uri="{FF2B5EF4-FFF2-40B4-BE49-F238E27FC236}">
              <a16:creationId xmlns:a16="http://schemas.microsoft.com/office/drawing/2014/main" id="{D546D55E-283D-47D1-950F-FA8715515E93}"/>
            </a:ext>
          </a:extLst>
        </xdr:cNvPr>
        <xdr:cNvSpPr>
          <a:spLocks noChangeShapeType="1"/>
        </xdr:cNvSpPr>
      </xdr:nvSpPr>
      <xdr:spPr bwMode="auto">
        <a:xfrm>
          <a:off x="0" y="11106150"/>
          <a:ext cx="0" cy="1885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53</xdr:row>
      <xdr:rowOff>0</xdr:rowOff>
    </xdr:from>
    <xdr:to>
      <xdr:col>0</xdr:col>
      <xdr:colOff>0</xdr:colOff>
      <xdr:row>61</xdr:row>
      <xdr:rowOff>0</xdr:rowOff>
    </xdr:to>
    <xdr:sp macro="" textlink="">
      <xdr:nvSpPr>
        <xdr:cNvPr id="8" name="Line 7">
          <a:extLst>
            <a:ext uri="{FF2B5EF4-FFF2-40B4-BE49-F238E27FC236}">
              <a16:creationId xmlns:a16="http://schemas.microsoft.com/office/drawing/2014/main" id="{D849CDF3-2A2D-4B50-B825-6ED188ABDF8B}"/>
            </a:ext>
          </a:extLst>
        </xdr:cNvPr>
        <xdr:cNvSpPr>
          <a:spLocks noChangeShapeType="1"/>
        </xdr:cNvSpPr>
      </xdr:nvSpPr>
      <xdr:spPr bwMode="auto">
        <a:xfrm>
          <a:off x="0" y="11106150"/>
          <a:ext cx="0" cy="1885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53</xdr:row>
      <xdr:rowOff>0</xdr:rowOff>
    </xdr:from>
    <xdr:to>
      <xdr:col>0</xdr:col>
      <xdr:colOff>0</xdr:colOff>
      <xdr:row>61</xdr:row>
      <xdr:rowOff>0</xdr:rowOff>
    </xdr:to>
    <xdr:sp macro="" textlink="">
      <xdr:nvSpPr>
        <xdr:cNvPr id="9" name="Line 8">
          <a:extLst>
            <a:ext uri="{FF2B5EF4-FFF2-40B4-BE49-F238E27FC236}">
              <a16:creationId xmlns:a16="http://schemas.microsoft.com/office/drawing/2014/main" id="{35C36F28-4476-471C-9933-87D4CE1F270F}"/>
            </a:ext>
          </a:extLst>
        </xdr:cNvPr>
        <xdr:cNvSpPr>
          <a:spLocks noChangeShapeType="1"/>
        </xdr:cNvSpPr>
      </xdr:nvSpPr>
      <xdr:spPr bwMode="auto">
        <a:xfrm>
          <a:off x="0" y="11106150"/>
          <a:ext cx="0" cy="1885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53</xdr:row>
      <xdr:rowOff>0</xdr:rowOff>
    </xdr:from>
    <xdr:to>
      <xdr:col>0</xdr:col>
      <xdr:colOff>0</xdr:colOff>
      <xdr:row>61</xdr:row>
      <xdr:rowOff>0</xdr:rowOff>
    </xdr:to>
    <xdr:sp macro="" textlink="">
      <xdr:nvSpPr>
        <xdr:cNvPr id="10" name="Line 9">
          <a:extLst>
            <a:ext uri="{FF2B5EF4-FFF2-40B4-BE49-F238E27FC236}">
              <a16:creationId xmlns:a16="http://schemas.microsoft.com/office/drawing/2014/main" id="{E666282D-3AB7-4193-A2DF-0328A24A22B4}"/>
            </a:ext>
          </a:extLst>
        </xdr:cNvPr>
        <xdr:cNvSpPr>
          <a:spLocks noChangeShapeType="1"/>
        </xdr:cNvSpPr>
      </xdr:nvSpPr>
      <xdr:spPr bwMode="auto">
        <a:xfrm>
          <a:off x="0" y="11106150"/>
          <a:ext cx="0" cy="1885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53</xdr:row>
      <xdr:rowOff>0</xdr:rowOff>
    </xdr:from>
    <xdr:to>
      <xdr:col>0</xdr:col>
      <xdr:colOff>0</xdr:colOff>
      <xdr:row>61</xdr:row>
      <xdr:rowOff>0</xdr:rowOff>
    </xdr:to>
    <xdr:sp macro="" textlink="">
      <xdr:nvSpPr>
        <xdr:cNvPr id="11" name="Line 10">
          <a:extLst>
            <a:ext uri="{FF2B5EF4-FFF2-40B4-BE49-F238E27FC236}">
              <a16:creationId xmlns:a16="http://schemas.microsoft.com/office/drawing/2014/main" id="{75ACA4C6-9758-44BF-A028-D666B35000E6}"/>
            </a:ext>
          </a:extLst>
        </xdr:cNvPr>
        <xdr:cNvSpPr>
          <a:spLocks noChangeShapeType="1"/>
        </xdr:cNvSpPr>
      </xdr:nvSpPr>
      <xdr:spPr bwMode="auto">
        <a:xfrm>
          <a:off x="0" y="11106150"/>
          <a:ext cx="0" cy="1885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53</xdr:row>
      <xdr:rowOff>0</xdr:rowOff>
    </xdr:from>
    <xdr:to>
      <xdr:col>0</xdr:col>
      <xdr:colOff>0</xdr:colOff>
      <xdr:row>61</xdr:row>
      <xdr:rowOff>0</xdr:rowOff>
    </xdr:to>
    <xdr:sp macro="" textlink="">
      <xdr:nvSpPr>
        <xdr:cNvPr id="12" name="Line 11">
          <a:extLst>
            <a:ext uri="{FF2B5EF4-FFF2-40B4-BE49-F238E27FC236}">
              <a16:creationId xmlns:a16="http://schemas.microsoft.com/office/drawing/2014/main" id="{4C3C0637-8839-43B2-83FF-217228FE90B7}"/>
            </a:ext>
          </a:extLst>
        </xdr:cNvPr>
        <xdr:cNvSpPr>
          <a:spLocks noChangeShapeType="1"/>
        </xdr:cNvSpPr>
      </xdr:nvSpPr>
      <xdr:spPr bwMode="auto">
        <a:xfrm>
          <a:off x="0" y="11106150"/>
          <a:ext cx="0" cy="1885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53</xdr:row>
      <xdr:rowOff>0</xdr:rowOff>
    </xdr:from>
    <xdr:to>
      <xdr:col>0</xdr:col>
      <xdr:colOff>0</xdr:colOff>
      <xdr:row>61</xdr:row>
      <xdr:rowOff>0</xdr:rowOff>
    </xdr:to>
    <xdr:sp macro="" textlink="">
      <xdr:nvSpPr>
        <xdr:cNvPr id="13" name="Line 12">
          <a:extLst>
            <a:ext uri="{FF2B5EF4-FFF2-40B4-BE49-F238E27FC236}">
              <a16:creationId xmlns:a16="http://schemas.microsoft.com/office/drawing/2014/main" id="{9D51331C-20BB-45D5-918B-DD3CC70C6310}"/>
            </a:ext>
          </a:extLst>
        </xdr:cNvPr>
        <xdr:cNvSpPr>
          <a:spLocks noChangeShapeType="1"/>
        </xdr:cNvSpPr>
      </xdr:nvSpPr>
      <xdr:spPr bwMode="auto">
        <a:xfrm>
          <a:off x="0" y="11106150"/>
          <a:ext cx="0" cy="1885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53</xdr:row>
      <xdr:rowOff>0</xdr:rowOff>
    </xdr:from>
    <xdr:to>
      <xdr:col>0</xdr:col>
      <xdr:colOff>0</xdr:colOff>
      <xdr:row>61</xdr:row>
      <xdr:rowOff>0</xdr:rowOff>
    </xdr:to>
    <xdr:sp macro="" textlink="">
      <xdr:nvSpPr>
        <xdr:cNvPr id="15" name="Line 14">
          <a:extLst>
            <a:ext uri="{FF2B5EF4-FFF2-40B4-BE49-F238E27FC236}">
              <a16:creationId xmlns:a16="http://schemas.microsoft.com/office/drawing/2014/main" id="{54FDB687-39AD-4C85-9988-BF9CD75F642E}"/>
            </a:ext>
          </a:extLst>
        </xdr:cNvPr>
        <xdr:cNvSpPr>
          <a:spLocks noChangeShapeType="1"/>
        </xdr:cNvSpPr>
      </xdr:nvSpPr>
      <xdr:spPr bwMode="auto">
        <a:xfrm>
          <a:off x="0" y="11106150"/>
          <a:ext cx="0" cy="18859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53</xdr:row>
      <xdr:rowOff>0</xdr:rowOff>
    </xdr:from>
    <xdr:to>
      <xdr:col>0</xdr:col>
      <xdr:colOff>0</xdr:colOff>
      <xdr:row>61</xdr:row>
      <xdr:rowOff>0</xdr:rowOff>
    </xdr:to>
    <xdr:sp macro="" textlink="">
      <xdr:nvSpPr>
        <xdr:cNvPr id="16" name="Line 15">
          <a:extLst>
            <a:ext uri="{FF2B5EF4-FFF2-40B4-BE49-F238E27FC236}">
              <a16:creationId xmlns:a16="http://schemas.microsoft.com/office/drawing/2014/main" id="{9466DD58-6C81-42E5-B03A-7DF6792AB766}"/>
            </a:ext>
          </a:extLst>
        </xdr:cNvPr>
        <xdr:cNvSpPr>
          <a:spLocks noChangeShapeType="1"/>
        </xdr:cNvSpPr>
      </xdr:nvSpPr>
      <xdr:spPr bwMode="auto">
        <a:xfrm>
          <a:off x="0" y="11106150"/>
          <a:ext cx="0" cy="18859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53</xdr:row>
      <xdr:rowOff>0</xdr:rowOff>
    </xdr:from>
    <xdr:to>
      <xdr:col>0</xdr:col>
      <xdr:colOff>0</xdr:colOff>
      <xdr:row>61</xdr:row>
      <xdr:rowOff>0</xdr:rowOff>
    </xdr:to>
    <xdr:sp macro="" textlink="">
      <xdr:nvSpPr>
        <xdr:cNvPr id="17" name="Line 16">
          <a:extLst>
            <a:ext uri="{FF2B5EF4-FFF2-40B4-BE49-F238E27FC236}">
              <a16:creationId xmlns:a16="http://schemas.microsoft.com/office/drawing/2014/main" id="{00438ECF-69DC-4F98-95F4-7EB864BCED47}"/>
            </a:ext>
          </a:extLst>
        </xdr:cNvPr>
        <xdr:cNvSpPr>
          <a:spLocks noChangeShapeType="1"/>
        </xdr:cNvSpPr>
      </xdr:nvSpPr>
      <xdr:spPr bwMode="auto">
        <a:xfrm>
          <a:off x="0" y="11106150"/>
          <a:ext cx="0" cy="18859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53</xdr:row>
      <xdr:rowOff>0</xdr:rowOff>
    </xdr:from>
    <xdr:to>
      <xdr:col>0</xdr:col>
      <xdr:colOff>0</xdr:colOff>
      <xdr:row>61</xdr:row>
      <xdr:rowOff>0</xdr:rowOff>
    </xdr:to>
    <xdr:sp macro="" textlink="">
      <xdr:nvSpPr>
        <xdr:cNvPr id="18" name="Line 17">
          <a:extLst>
            <a:ext uri="{FF2B5EF4-FFF2-40B4-BE49-F238E27FC236}">
              <a16:creationId xmlns:a16="http://schemas.microsoft.com/office/drawing/2014/main" id="{01A2D6ED-5AD1-40DA-813A-678BB33BB2F3}"/>
            </a:ext>
          </a:extLst>
        </xdr:cNvPr>
        <xdr:cNvSpPr>
          <a:spLocks noChangeShapeType="1"/>
        </xdr:cNvSpPr>
      </xdr:nvSpPr>
      <xdr:spPr bwMode="auto">
        <a:xfrm>
          <a:off x="0" y="11106150"/>
          <a:ext cx="0" cy="18859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53</xdr:row>
      <xdr:rowOff>0</xdr:rowOff>
    </xdr:from>
    <xdr:to>
      <xdr:col>0</xdr:col>
      <xdr:colOff>0</xdr:colOff>
      <xdr:row>61</xdr:row>
      <xdr:rowOff>0</xdr:rowOff>
    </xdr:to>
    <xdr:sp macro="" textlink="">
      <xdr:nvSpPr>
        <xdr:cNvPr id="19" name="Line 18">
          <a:extLst>
            <a:ext uri="{FF2B5EF4-FFF2-40B4-BE49-F238E27FC236}">
              <a16:creationId xmlns:a16="http://schemas.microsoft.com/office/drawing/2014/main" id="{C6858080-C9A5-48BC-B060-2454BC51B76B}"/>
            </a:ext>
          </a:extLst>
        </xdr:cNvPr>
        <xdr:cNvSpPr>
          <a:spLocks noChangeShapeType="1"/>
        </xdr:cNvSpPr>
      </xdr:nvSpPr>
      <xdr:spPr bwMode="auto">
        <a:xfrm>
          <a:off x="0" y="11106150"/>
          <a:ext cx="0" cy="18859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53</xdr:row>
      <xdr:rowOff>0</xdr:rowOff>
    </xdr:from>
    <xdr:to>
      <xdr:col>0</xdr:col>
      <xdr:colOff>0</xdr:colOff>
      <xdr:row>61</xdr:row>
      <xdr:rowOff>0</xdr:rowOff>
    </xdr:to>
    <xdr:sp macro="" textlink="">
      <xdr:nvSpPr>
        <xdr:cNvPr id="20" name="Line 19">
          <a:extLst>
            <a:ext uri="{FF2B5EF4-FFF2-40B4-BE49-F238E27FC236}">
              <a16:creationId xmlns:a16="http://schemas.microsoft.com/office/drawing/2014/main" id="{A993081A-2BCC-4B4E-AD0C-8BE51A74B1D4}"/>
            </a:ext>
          </a:extLst>
        </xdr:cNvPr>
        <xdr:cNvSpPr>
          <a:spLocks noChangeShapeType="1"/>
        </xdr:cNvSpPr>
      </xdr:nvSpPr>
      <xdr:spPr bwMode="auto">
        <a:xfrm>
          <a:off x="0" y="11106150"/>
          <a:ext cx="0" cy="18859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53</xdr:row>
      <xdr:rowOff>0</xdr:rowOff>
    </xdr:from>
    <xdr:to>
      <xdr:col>0</xdr:col>
      <xdr:colOff>0</xdr:colOff>
      <xdr:row>61</xdr:row>
      <xdr:rowOff>0</xdr:rowOff>
    </xdr:to>
    <xdr:sp macro="" textlink="">
      <xdr:nvSpPr>
        <xdr:cNvPr id="21" name="Line 20">
          <a:extLst>
            <a:ext uri="{FF2B5EF4-FFF2-40B4-BE49-F238E27FC236}">
              <a16:creationId xmlns:a16="http://schemas.microsoft.com/office/drawing/2014/main" id="{2A207A6E-333E-4A51-9BDC-7CC078450FE8}"/>
            </a:ext>
          </a:extLst>
        </xdr:cNvPr>
        <xdr:cNvSpPr>
          <a:spLocks noChangeShapeType="1"/>
        </xdr:cNvSpPr>
      </xdr:nvSpPr>
      <xdr:spPr bwMode="auto">
        <a:xfrm>
          <a:off x="0" y="11106150"/>
          <a:ext cx="0" cy="18859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53</xdr:row>
      <xdr:rowOff>0</xdr:rowOff>
    </xdr:from>
    <xdr:to>
      <xdr:col>0</xdr:col>
      <xdr:colOff>0</xdr:colOff>
      <xdr:row>61</xdr:row>
      <xdr:rowOff>0</xdr:rowOff>
    </xdr:to>
    <xdr:sp macro="" textlink="">
      <xdr:nvSpPr>
        <xdr:cNvPr id="22" name="Line 21">
          <a:extLst>
            <a:ext uri="{FF2B5EF4-FFF2-40B4-BE49-F238E27FC236}">
              <a16:creationId xmlns:a16="http://schemas.microsoft.com/office/drawing/2014/main" id="{771B0702-9B0E-4954-B285-CF7A1EC158E8}"/>
            </a:ext>
          </a:extLst>
        </xdr:cNvPr>
        <xdr:cNvSpPr>
          <a:spLocks noChangeShapeType="1"/>
        </xdr:cNvSpPr>
      </xdr:nvSpPr>
      <xdr:spPr bwMode="auto">
        <a:xfrm>
          <a:off x="0" y="11106150"/>
          <a:ext cx="0" cy="18859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53</xdr:row>
      <xdr:rowOff>0</xdr:rowOff>
    </xdr:from>
    <xdr:to>
      <xdr:col>0</xdr:col>
      <xdr:colOff>0</xdr:colOff>
      <xdr:row>61</xdr:row>
      <xdr:rowOff>0</xdr:rowOff>
    </xdr:to>
    <xdr:sp macro="" textlink="">
      <xdr:nvSpPr>
        <xdr:cNvPr id="23" name="Line 22">
          <a:extLst>
            <a:ext uri="{FF2B5EF4-FFF2-40B4-BE49-F238E27FC236}">
              <a16:creationId xmlns:a16="http://schemas.microsoft.com/office/drawing/2014/main" id="{F6AD40E7-6C32-4CF5-A569-223AEFDFBA0A}"/>
            </a:ext>
          </a:extLst>
        </xdr:cNvPr>
        <xdr:cNvSpPr>
          <a:spLocks noChangeShapeType="1"/>
        </xdr:cNvSpPr>
      </xdr:nvSpPr>
      <xdr:spPr bwMode="auto">
        <a:xfrm>
          <a:off x="0" y="11106150"/>
          <a:ext cx="0" cy="18859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0</xdr:rowOff>
    </xdr:from>
    <xdr:to>
      <xdr:col>12</xdr:col>
      <xdr:colOff>0</xdr:colOff>
      <xdr:row>34</xdr:row>
      <xdr:rowOff>0</xdr:rowOff>
    </xdr:to>
    <xdr:sp macro="" textlink="">
      <xdr:nvSpPr>
        <xdr:cNvPr id="24" name="Line 11">
          <a:extLst>
            <a:ext uri="{FF2B5EF4-FFF2-40B4-BE49-F238E27FC236}">
              <a16:creationId xmlns:a16="http://schemas.microsoft.com/office/drawing/2014/main" id="{7483F366-779E-4D4A-A734-46565E06506C}"/>
            </a:ext>
          </a:extLst>
        </xdr:cNvPr>
        <xdr:cNvSpPr>
          <a:spLocks noChangeShapeType="1"/>
        </xdr:cNvSpPr>
      </xdr:nvSpPr>
      <xdr:spPr bwMode="auto">
        <a:xfrm>
          <a:off x="8429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25" name="Line 14">
          <a:extLst>
            <a:ext uri="{FF2B5EF4-FFF2-40B4-BE49-F238E27FC236}">
              <a16:creationId xmlns:a16="http://schemas.microsoft.com/office/drawing/2014/main" id="{A38F0C14-5418-45C3-BE92-ED61D53D840F}"/>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26" name="Line 15">
          <a:extLst>
            <a:ext uri="{FF2B5EF4-FFF2-40B4-BE49-F238E27FC236}">
              <a16:creationId xmlns:a16="http://schemas.microsoft.com/office/drawing/2014/main" id="{921374B4-E1E9-47FC-8A87-422A01C95C66}"/>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27" name="Line 16">
          <a:extLst>
            <a:ext uri="{FF2B5EF4-FFF2-40B4-BE49-F238E27FC236}">
              <a16:creationId xmlns:a16="http://schemas.microsoft.com/office/drawing/2014/main" id="{5111C81E-FB9D-4CD2-882E-58A74698D2E6}"/>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28" name="Line 17">
          <a:extLst>
            <a:ext uri="{FF2B5EF4-FFF2-40B4-BE49-F238E27FC236}">
              <a16:creationId xmlns:a16="http://schemas.microsoft.com/office/drawing/2014/main" id="{025ED812-AB19-4B7D-9711-A68AF2185D76}"/>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29" name="Line 18">
          <a:extLst>
            <a:ext uri="{FF2B5EF4-FFF2-40B4-BE49-F238E27FC236}">
              <a16:creationId xmlns:a16="http://schemas.microsoft.com/office/drawing/2014/main" id="{B1AE6A80-DAE8-4D63-8FFE-39C3C41FDD54}"/>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30" name="Line 19">
          <a:extLst>
            <a:ext uri="{FF2B5EF4-FFF2-40B4-BE49-F238E27FC236}">
              <a16:creationId xmlns:a16="http://schemas.microsoft.com/office/drawing/2014/main" id="{EAB252F1-D174-4384-BB07-E901A6156EE4}"/>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31" name="Line 20">
          <a:extLst>
            <a:ext uri="{FF2B5EF4-FFF2-40B4-BE49-F238E27FC236}">
              <a16:creationId xmlns:a16="http://schemas.microsoft.com/office/drawing/2014/main" id="{E8230A32-AB67-4FCD-B129-5809EB6185F5}"/>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32" name="Line 21">
          <a:extLst>
            <a:ext uri="{FF2B5EF4-FFF2-40B4-BE49-F238E27FC236}">
              <a16:creationId xmlns:a16="http://schemas.microsoft.com/office/drawing/2014/main" id="{D555A896-3ADC-46D7-A907-409666796CD0}"/>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33" name="Line 14">
          <a:extLst>
            <a:ext uri="{FF2B5EF4-FFF2-40B4-BE49-F238E27FC236}">
              <a16:creationId xmlns:a16="http://schemas.microsoft.com/office/drawing/2014/main" id="{4B2234BA-0D6F-4053-8C11-D85F03B78D33}"/>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34" name="Line 15">
          <a:extLst>
            <a:ext uri="{FF2B5EF4-FFF2-40B4-BE49-F238E27FC236}">
              <a16:creationId xmlns:a16="http://schemas.microsoft.com/office/drawing/2014/main" id="{44DF9C85-079D-4548-AA90-D35008C9ABCF}"/>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35" name="Line 16">
          <a:extLst>
            <a:ext uri="{FF2B5EF4-FFF2-40B4-BE49-F238E27FC236}">
              <a16:creationId xmlns:a16="http://schemas.microsoft.com/office/drawing/2014/main" id="{3EF5474E-3C8A-45C0-9863-D5BCE8D7723A}"/>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36" name="Line 17">
          <a:extLst>
            <a:ext uri="{FF2B5EF4-FFF2-40B4-BE49-F238E27FC236}">
              <a16:creationId xmlns:a16="http://schemas.microsoft.com/office/drawing/2014/main" id="{4885AFCE-1292-4735-806B-5BE8C895783E}"/>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37" name="Line 18">
          <a:extLst>
            <a:ext uri="{FF2B5EF4-FFF2-40B4-BE49-F238E27FC236}">
              <a16:creationId xmlns:a16="http://schemas.microsoft.com/office/drawing/2014/main" id="{0D96898E-3420-4B36-ACB6-0AD08B400D2C}"/>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38" name="Line 19">
          <a:extLst>
            <a:ext uri="{FF2B5EF4-FFF2-40B4-BE49-F238E27FC236}">
              <a16:creationId xmlns:a16="http://schemas.microsoft.com/office/drawing/2014/main" id="{134DAB2D-F331-40E2-8A2F-5BD99C284A11}"/>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39" name="Line 20">
          <a:extLst>
            <a:ext uri="{FF2B5EF4-FFF2-40B4-BE49-F238E27FC236}">
              <a16:creationId xmlns:a16="http://schemas.microsoft.com/office/drawing/2014/main" id="{031F639F-DB4F-4AE6-A7EE-2A1A654BE718}"/>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40" name="Line 21">
          <a:extLst>
            <a:ext uri="{FF2B5EF4-FFF2-40B4-BE49-F238E27FC236}">
              <a16:creationId xmlns:a16="http://schemas.microsoft.com/office/drawing/2014/main" id="{8CA1D5D1-DEBE-49A3-927A-83819069942B}"/>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10</xdr:col>
      <xdr:colOff>180975</xdr:colOff>
      <xdr:row>0</xdr:row>
      <xdr:rowOff>0</xdr:rowOff>
    </xdr:from>
    <xdr:to>
      <xdr:col>13</xdr:col>
      <xdr:colOff>325856</xdr:colOff>
      <xdr:row>0</xdr:row>
      <xdr:rowOff>718093</xdr:rowOff>
    </xdr:to>
    <xdr:pic>
      <xdr:nvPicPr>
        <xdr:cNvPr id="42" name="Imagen 1">
          <a:extLst>
            <a:ext uri="{FF2B5EF4-FFF2-40B4-BE49-F238E27FC236}">
              <a16:creationId xmlns:a16="http://schemas.microsoft.com/office/drawing/2014/main" id="{D9490747-C0E7-44E1-A1BF-F3700F492517}"/>
            </a:ext>
          </a:extLst>
        </xdr:cNvPr>
        <xdr:cNvPicPr>
          <a:picLocks noChangeAspect="1"/>
        </xdr:cNvPicPr>
      </xdr:nvPicPr>
      <xdr:blipFill rotWithShape="1">
        <a:blip xmlns:r="http://schemas.openxmlformats.org/officeDocument/2006/relationships" r:embed="rId1" cstate="print">
          <a:lum bright="70000" contrast="-70000"/>
          <a:extLst>
            <a:ext uri="{28A0092B-C50C-407E-A947-70E740481C1C}">
              <a14:useLocalDpi xmlns:a14="http://schemas.microsoft.com/office/drawing/2010/main" val="0"/>
            </a:ext>
          </a:extLst>
        </a:blip>
        <a:srcRect t="43275" r="51332" b="38735"/>
        <a:stretch/>
      </xdr:blipFill>
      <xdr:spPr bwMode="auto">
        <a:xfrm>
          <a:off x="7086600" y="0"/>
          <a:ext cx="2621381" cy="7180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808038</xdr:colOff>
      <xdr:row>1</xdr:row>
      <xdr:rowOff>95250</xdr:rowOff>
    </xdr:from>
    <xdr:to>
      <xdr:col>13</xdr:col>
      <xdr:colOff>466724</xdr:colOff>
      <xdr:row>3</xdr:row>
      <xdr:rowOff>285750</xdr:rowOff>
    </xdr:to>
    <xdr:pic>
      <xdr:nvPicPr>
        <xdr:cNvPr id="43" name="Imagen 22">
          <a:extLst>
            <a:ext uri="{FF2B5EF4-FFF2-40B4-BE49-F238E27FC236}">
              <a16:creationId xmlns:a16="http://schemas.microsoft.com/office/drawing/2014/main" id="{9B90C7DB-B46C-4B77-B076-7F44CECC6288}"/>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1332" t="53048" r="35483" b="5762"/>
        <a:stretch/>
      </xdr:blipFill>
      <xdr:spPr bwMode="auto">
        <a:xfrm>
          <a:off x="9237663" y="828675"/>
          <a:ext cx="611186"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0</xdr:colOff>
      <xdr:row>34</xdr:row>
      <xdr:rowOff>0</xdr:rowOff>
    </xdr:from>
    <xdr:to>
      <xdr:col>5</xdr:col>
      <xdr:colOff>0</xdr:colOff>
      <xdr:row>34</xdr:row>
      <xdr:rowOff>0</xdr:rowOff>
    </xdr:to>
    <xdr:sp macro="" textlink="">
      <xdr:nvSpPr>
        <xdr:cNvPr id="44" name="Line 14">
          <a:extLst>
            <a:ext uri="{FF2B5EF4-FFF2-40B4-BE49-F238E27FC236}">
              <a16:creationId xmlns:a16="http://schemas.microsoft.com/office/drawing/2014/main" id="{4B05592C-31C2-4A8F-B97E-730669CDBA82}"/>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45" name="Line 15">
          <a:extLst>
            <a:ext uri="{FF2B5EF4-FFF2-40B4-BE49-F238E27FC236}">
              <a16:creationId xmlns:a16="http://schemas.microsoft.com/office/drawing/2014/main" id="{03A2E435-2EB3-4C9C-8183-B08C08684EE1}"/>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46" name="Line 16">
          <a:extLst>
            <a:ext uri="{FF2B5EF4-FFF2-40B4-BE49-F238E27FC236}">
              <a16:creationId xmlns:a16="http://schemas.microsoft.com/office/drawing/2014/main" id="{BC50FA2D-203B-4462-8F71-6DD093BF23D4}"/>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47" name="Line 17">
          <a:extLst>
            <a:ext uri="{FF2B5EF4-FFF2-40B4-BE49-F238E27FC236}">
              <a16:creationId xmlns:a16="http://schemas.microsoft.com/office/drawing/2014/main" id="{D2541C50-A634-4B9A-AC90-5A92B7DFBC98}"/>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48" name="Line 18">
          <a:extLst>
            <a:ext uri="{FF2B5EF4-FFF2-40B4-BE49-F238E27FC236}">
              <a16:creationId xmlns:a16="http://schemas.microsoft.com/office/drawing/2014/main" id="{386C8130-20D7-449B-9190-036358503D87}"/>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49" name="Line 19">
          <a:extLst>
            <a:ext uri="{FF2B5EF4-FFF2-40B4-BE49-F238E27FC236}">
              <a16:creationId xmlns:a16="http://schemas.microsoft.com/office/drawing/2014/main" id="{84730436-6E38-4F59-A55B-D60B599A7406}"/>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50" name="Line 20">
          <a:extLst>
            <a:ext uri="{FF2B5EF4-FFF2-40B4-BE49-F238E27FC236}">
              <a16:creationId xmlns:a16="http://schemas.microsoft.com/office/drawing/2014/main" id="{E5288C5A-C8D0-4848-ACE8-A51C38740664}"/>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51" name="Line 21">
          <a:extLst>
            <a:ext uri="{FF2B5EF4-FFF2-40B4-BE49-F238E27FC236}">
              <a16:creationId xmlns:a16="http://schemas.microsoft.com/office/drawing/2014/main" id="{883F81CA-D8F6-40DC-82D9-24FC02691051}"/>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52" name="Line 14">
          <a:extLst>
            <a:ext uri="{FF2B5EF4-FFF2-40B4-BE49-F238E27FC236}">
              <a16:creationId xmlns:a16="http://schemas.microsoft.com/office/drawing/2014/main" id="{AEA585EE-6746-45BE-8124-DC71C54FEE80}"/>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53" name="Line 15">
          <a:extLst>
            <a:ext uri="{FF2B5EF4-FFF2-40B4-BE49-F238E27FC236}">
              <a16:creationId xmlns:a16="http://schemas.microsoft.com/office/drawing/2014/main" id="{716EC2EA-18DF-4B66-8F16-2B0565B4933F}"/>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54" name="Line 16">
          <a:extLst>
            <a:ext uri="{FF2B5EF4-FFF2-40B4-BE49-F238E27FC236}">
              <a16:creationId xmlns:a16="http://schemas.microsoft.com/office/drawing/2014/main" id="{CA415374-EFDA-4E15-95B2-ADBDDFEBA721}"/>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55" name="Line 17">
          <a:extLst>
            <a:ext uri="{FF2B5EF4-FFF2-40B4-BE49-F238E27FC236}">
              <a16:creationId xmlns:a16="http://schemas.microsoft.com/office/drawing/2014/main" id="{E5F283AB-1CE2-431E-A55C-4FC5290A3752}"/>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56" name="Line 18">
          <a:extLst>
            <a:ext uri="{FF2B5EF4-FFF2-40B4-BE49-F238E27FC236}">
              <a16:creationId xmlns:a16="http://schemas.microsoft.com/office/drawing/2014/main" id="{5F3441A5-97D0-4FDE-AD08-209209843EB6}"/>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57" name="Line 19">
          <a:extLst>
            <a:ext uri="{FF2B5EF4-FFF2-40B4-BE49-F238E27FC236}">
              <a16:creationId xmlns:a16="http://schemas.microsoft.com/office/drawing/2014/main" id="{5B67521D-19C0-473B-B4FB-9D284D9F0355}"/>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58" name="Line 20">
          <a:extLst>
            <a:ext uri="{FF2B5EF4-FFF2-40B4-BE49-F238E27FC236}">
              <a16:creationId xmlns:a16="http://schemas.microsoft.com/office/drawing/2014/main" id="{E1C16421-23F1-4C79-99A5-0FF8FE962B00}"/>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59" name="Line 21">
          <a:extLst>
            <a:ext uri="{FF2B5EF4-FFF2-40B4-BE49-F238E27FC236}">
              <a16:creationId xmlns:a16="http://schemas.microsoft.com/office/drawing/2014/main" id="{55833D76-1AAF-47A2-8858-48E0597BBEE2}"/>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133350</xdr:colOff>
      <xdr:row>0</xdr:row>
      <xdr:rowOff>152400</xdr:rowOff>
    </xdr:from>
    <xdr:to>
      <xdr:col>1</xdr:col>
      <xdr:colOff>409575</xdr:colOff>
      <xdr:row>0</xdr:row>
      <xdr:rowOff>520596</xdr:rowOff>
    </xdr:to>
    <xdr:pic>
      <xdr:nvPicPr>
        <xdr:cNvPr id="60" name="Picture 18" descr="Ocesa LINQ | Our Work | Lumston">
          <a:extLst>
            <a:ext uri="{FF2B5EF4-FFF2-40B4-BE49-F238E27FC236}">
              <a16:creationId xmlns:a16="http://schemas.microsoft.com/office/drawing/2014/main" id="{D5D9E038-4A2B-4E5F-B228-F5A40B188560}"/>
            </a:ext>
          </a:extLst>
        </xdr:cNvPr>
        <xdr:cNvPicPr>
          <a:picLocks noChangeAspect="1" noChangeArrowheads="1"/>
        </xdr:cNvPicPr>
      </xdr:nvPicPr>
      <xdr:blipFill rotWithShape="1">
        <a:blip xmlns:r="http://schemas.openxmlformats.org/officeDocument/2006/relationships" r:embed="rId3" cstate="print">
          <a:clrChange>
            <a:clrFrom>
              <a:srgbClr val="1FB6A7"/>
            </a:clrFrom>
            <a:clrTo>
              <a:srgbClr val="1FB6A7">
                <a:alpha val="0"/>
              </a:srgbClr>
            </a:clrTo>
          </a:clrChange>
          <a:biLevel thresh="25000"/>
          <a:extLst>
            <a:ext uri="{28A0092B-C50C-407E-A947-70E740481C1C}">
              <a14:useLocalDpi xmlns:a14="http://schemas.microsoft.com/office/drawing/2010/main" val="0"/>
            </a:ext>
          </a:extLst>
        </a:blip>
        <a:srcRect l="23898" t="34920" r="23882" b="32853"/>
        <a:stretch/>
      </xdr:blipFill>
      <xdr:spPr bwMode="auto">
        <a:xfrm>
          <a:off x="133350" y="152400"/>
          <a:ext cx="895350" cy="368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xdr:row>
      <xdr:rowOff>95250</xdr:rowOff>
    </xdr:from>
    <xdr:to>
      <xdr:col>2</xdr:col>
      <xdr:colOff>471086</xdr:colOff>
      <xdr:row>3</xdr:row>
      <xdr:rowOff>285750</xdr:rowOff>
    </xdr:to>
    <xdr:pic>
      <xdr:nvPicPr>
        <xdr:cNvPr id="14" name="Imagen 13">
          <a:extLst>
            <a:ext uri="{FF2B5EF4-FFF2-40B4-BE49-F238E27FC236}">
              <a16:creationId xmlns:a16="http://schemas.microsoft.com/office/drawing/2014/main" id="{80B3BD4A-09E5-4F4C-AC7A-66653B1CDC9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828675"/>
          <a:ext cx="1709336" cy="571500"/>
        </a:xfrm>
        <a:prstGeom prst="rect">
          <a:avLst/>
        </a:prstGeom>
      </xdr:spPr>
    </xdr:pic>
    <xdr:clientData/>
  </xdr:twoCellAnchor>
  <xdr:twoCellAnchor editAs="oneCell">
    <xdr:from>
      <xdr:col>11</xdr:col>
      <xdr:colOff>412750</xdr:colOff>
      <xdr:row>1</xdr:row>
      <xdr:rowOff>139700</xdr:rowOff>
    </xdr:from>
    <xdr:to>
      <xdr:col>12</xdr:col>
      <xdr:colOff>292100</xdr:colOff>
      <xdr:row>3</xdr:row>
      <xdr:rowOff>146957</xdr:rowOff>
    </xdr:to>
    <xdr:pic>
      <xdr:nvPicPr>
        <xdr:cNvPr id="41" name="Imagen 40">
          <a:extLst>
            <a:ext uri="{FF2B5EF4-FFF2-40B4-BE49-F238E27FC236}">
              <a16:creationId xmlns:a16="http://schemas.microsoft.com/office/drawing/2014/main" id="{DDDD6429-1F16-4C3F-A4A7-F2047E32C288}"/>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451850" y="876300"/>
          <a:ext cx="679450" cy="38825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4</xdr:col>
      <xdr:colOff>0</xdr:colOff>
      <xdr:row>33</xdr:row>
      <xdr:rowOff>0</xdr:rowOff>
    </xdr:from>
    <xdr:to>
      <xdr:col>4</xdr:col>
      <xdr:colOff>0</xdr:colOff>
      <xdr:row>33</xdr:row>
      <xdr:rowOff>0</xdr:rowOff>
    </xdr:to>
    <xdr:sp macro="" textlink="">
      <xdr:nvSpPr>
        <xdr:cNvPr id="2" name="Line 14">
          <a:extLst>
            <a:ext uri="{FF2B5EF4-FFF2-40B4-BE49-F238E27FC236}">
              <a16:creationId xmlns:a16="http://schemas.microsoft.com/office/drawing/2014/main" id="{6403433A-3DA0-4594-A504-81E452DE317A}"/>
            </a:ext>
          </a:extLst>
        </xdr:cNvPr>
        <xdr:cNvSpPr>
          <a:spLocks noChangeShapeType="1"/>
        </xdr:cNvSpPr>
      </xdr:nvSpPr>
      <xdr:spPr bwMode="auto">
        <a:xfrm>
          <a:off x="3048000" y="3505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3" name="Line 15">
          <a:extLst>
            <a:ext uri="{FF2B5EF4-FFF2-40B4-BE49-F238E27FC236}">
              <a16:creationId xmlns:a16="http://schemas.microsoft.com/office/drawing/2014/main" id="{26C64A11-1D38-4461-A70D-71423F7A775C}"/>
            </a:ext>
          </a:extLst>
        </xdr:cNvPr>
        <xdr:cNvSpPr>
          <a:spLocks noChangeShapeType="1"/>
        </xdr:cNvSpPr>
      </xdr:nvSpPr>
      <xdr:spPr bwMode="auto">
        <a:xfrm>
          <a:off x="3048000" y="3505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 name="Line 16">
          <a:extLst>
            <a:ext uri="{FF2B5EF4-FFF2-40B4-BE49-F238E27FC236}">
              <a16:creationId xmlns:a16="http://schemas.microsoft.com/office/drawing/2014/main" id="{E8FE4BED-6612-444E-B4F6-1CD017FF8545}"/>
            </a:ext>
          </a:extLst>
        </xdr:cNvPr>
        <xdr:cNvSpPr>
          <a:spLocks noChangeShapeType="1"/>
        </xdr:cNvSpPr>
      </xdr:nvSpPr>
      <xdr:spPr bwMode="auto">
        <a:xfrm>
          <a:off x="3048000" y="3505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5" name="Line 17">
          <a:extLst>
            <a:ext uri="{FF2B5EF4-FFF2-40B4-BE49-F238E27FC236}">
              <a16:creationId xmlns:a16="http://schemas.microsoft.com/office/drawing/2014/main" id="{B1ED4296-D944-4479-BD62-57905312C41E}"/>
            </a:ext>
          </a:extLst>
        </xdr:cNvPr>
        <xdr:cNvSpPr>
          <a:spLocks noChangeShapeType="1"/>
        </xdr:cNvSpPr>
      </xdr:nvSpPr>
      <xdr:spPr bwMode="auto">
        <a:xfrm>
          <a:off x="3048000" y="3505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6" name="Line 18">
          <a:extLst>
            <a:ext uri="{FF2B5EF4-FFF2-40B4-BE49-F238E27FC236}">
              <a16:creationId xmlns:a16="http://schemas.microsoft.com/office/drawing/2014/main" id="{FCAE692B-9281-4EE8-BC59-BBA47093CC2B}"/>
            </a:ext>
          </a:extLst>
        </xdr:cNvPr>
        <xdr:cNvSpPr>
          <a:spLocks noChangeShapeType="1"/>
        </xdr:cNvSpPr>
      </xdr:nvSpPr>
      <xdr:spPr bwMode="auto">
        <a:xfrm>
          <a:off x="3048000" y="3505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7" name="Line 19">
          <a:extLst>
            <a:ext uri="{FF2B5EF4-FFF2-40B4-BE49-F238E27FC236}">
              <a16:creationId xmlns:a16="http://schemas.microsoft.com/office/drawing/2014/main" id="{85BE4B58-5635-43B5-AD49-A127071F4D84}"/>
            </a:ext>
          </a:extLst>
        </xdr:cNvPr>
        <xdr:cNvSpPr>
          <a:spLocks noChangeShapeType="1"/>
        </xdr:cNvSpPr>
      </xdr:nvSpPr>
      <xdr:spPr bwMode="auto">
        <a:xfrm>
          <a:off x="3048000" y="3505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8" name="Line 20">
          <a:extLst>
            <a:ext uri="{FF2B5EF4-FFF2-40B4-BE49-F238E27FC236}">
              <a16:creationId xmlns:a16="http://schemas.microsoft.com/office/drawing/2014/main" id="{2B4F6250-B7F9-4135-84AC-6FC74C2994C2}"/>
            </a:ext>
          </a:extLst>
        </xdr:cNvPr>
        <xdr:cNvSpPr>
          <a:spLocks noChangeShapeType="1"/>
        </xdr:cNvSpPr>
      </xdr:nvSpPr>
      <xdr:spPr bwMode="auto">
        <a:xfrm>
          <a:off x="3048000" y="3505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9" name="Line 21">
          <a:extLst>
            <a:ext uri="{FF2B5EF4-FFF2-40B4-BE49-F238E27FC236}">
              <a16:creationId xmlns:a16="http://schemas.microsoft.com/office/drawing/2014/main" id="{210E2DB1-0439-497A-B28E-DF256753A20D}"/>
            </a:ext>
          </a:extLst>
        </xdr:cNvPr>
        <xdr:cNvSpPr>
          <a:spLocks noChangeShapeType="1"/>
        </xdr:cNvSpPr>
      </xdr:nvSpPr>
      <xdr:spPr bwMode="auto">
        <a:xfrm>
          <a:off x="3048000" y="3505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33</xdr:row>
      <xdr:rowOff>0</xdr:rowOff>
    </xdr:from>
    <xdr:to>
      <xdr:col>12</xdr:col>
      <xdr:colOff>0</xdr:colOff>
      <xdr:row>33</xdr:row>
      <xdr:rowOff>0</xdr:rowOff>
    </xdr:to>
    <xdr:sp macro="" textlink="">
      <xdr:nvSpPr>
        <xdr:cNvPr id="10" name="Line 11">
          <a:extLst>
            <a:ext uri="{FF2B5EF4-FFF2-40B4-BE49-F238E27FC236}">
              <a16:creationId xmlns:a16="http://schemas.microsoft.com/office/drawing/2014/main" id="{79421870-C3CE-4B33-8C0F-47D87FA80620}"/>
            </a:ext>
          </a:extLst>
        </xdr:cNvPr>
        <xdr:cNvSpPr>
          <a:spLocks noChangeShapeType="1"/>
        </xdr:cNvSpPr>
      </xdr:nvSpPr>
      <xdr:spPr bwMode="auto">
        <a:xfrm>
          <a:off x="9144000" y="3505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1" name="Line 14">
          <a:extLst>
            <a:ext uri="{FF2B5EF4-FFF2-40B4-BE49-F238E27FC236}">
              <a16:creationId xmlns:a16="http://schemas.microsoft.com/office/drawing/2014/main" id="{10E6FD4D-868E-48A1-81F1-8315679ADB82}"/>
            </a:ext>
          </a:extLst>
        </xdr:cNvPr>
        <xdr:cNvSpPr>
          <a:spLocks noChangeShapeType="1"/>
        </xdr:cNvSpPr>
      </xdr:nvSpPr>
      <xdr:spPr bwMode="auto">
        <a:xfrm>
          <a:off x="3048000" y="3505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2" name="Line 15">
          <a:extLst>
            <a:ext uri="{FF2B5EF4-FFF2-40B4-BE49-F238E27FC236}">
              <a16:creationId xmlns:a16="http://schemas.microsoft.com/office/drawing/2014/main" id="{D6228241-0A29-43EB-A837-EA9E08F0365E}"/>
            </a:ext>
          </a:extLst>
        </xdr:cNvPr>
        <xdr:cNvSpPr>
          <a:spLocks noChangeShapeType="1"/>
        </xdr:cNvSpPr>
      </xdr:nvSpPr>
      <xdr:spPr bwMode="auto">
        <a:xfrm>
          <a:off x="3048000" y="3505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3" name="Line 16">
          <a:extLst>
            <a:ext uri="{FF2B5EF4-FFF2-40B4-BE49-F238E27FC236}">
              <a16:creationId xmlns:a16="http://schemas.microsoft.com/office/drawing/2014/main" id="{E5CB7933-2C04-4102-BBD3-DAA8C874B7BC}"/>
            </a:ext>
          </a:extLst>
        </xdr:cNvPr>
        <xdr:cNvSpPr>
          <a:spLocks noChangeShapeType="1"/>
        </xdr:cNvSpPr>
      </xdr:nvSpPr>
      <xdr:spPr bwMode="auto">
        <a:xfrm>
          <a:off x="3048000" y="3505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4" name="Line 17">
          <a:extLst>
            <a:ext uri="{FF2B5EF4-FFF2-40B4-BE49-F238E27FC236}">
              <a16:creationId xmlns:a16="http://schemas.microsoft.com/office/drawing/2014/main" id="{6D64FF62-5AA1-404B-A247-936CF3417FB2}"/>
            </a:ext>
          </a:extLst>
        </xdr:cNvPr>
        <xdr:cNvSpPr>
          <a:spLocks noChangeShapeType="1"/>
        </xdr:cNvSpPr>
      </xdr:nvSpPr>
      <xdr:spPr bwMode="auto">
        <a:xfrm>
          <a:off x="3048000" y="3505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5" name="Line 18">
          <a:extLst>
            <a:ext uri="{FF2B5EF4-FFF2-40B4-BE49-F238E27FC236}">
              <a16:creationId xmlns:a16="http://schemas.microsoft.com/office/drawing/2014/main" id="{9A371FDD-A06B-4500-98D8-8F05AB04B42B}"/>
            </a:ext>
          </a:extLst>
        </xdr:cNvPr>
        <xdr:cNvSpPr>
          <a:spLocks noChangeShapeType="1"/>
        </xdr:cNvSpPr>
      </xdr:nvSpPr>
      <xdr:spPr bwMode="auto">
        <a:xfrm>
          <a:off x="3048000" y="3505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6" name="Line 19">
          <a:extLst>
            <a:ext uri="{FF2B5EF4-FFF2-40B4-BE49-F238E27FC236}">
              <a16:creationId xmlns:a16="http://schemas.microsoft.com/office/drawing/2014/main" id="{1CC9FFA4-760E-4ADC-AFDE-38E52D359B56}"/>
            </a:ext>
          </a:extLst>
        </xdr:cNvPr>
        <xdr:cNvSpPr>
          <a:spLocks noChangeShapeType="1"/>
        </xdr:cNvSpPr>
      </xdr:nvSpPr>
      <xdr:spPr bwMode="auto">
        <a:xfrm>
          <a:off x="3048000" y="3505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7" name="Line 20">
          <a:extLst>
            <a:ext uri="{FF2B5EF4-FFF2-40B4-BE49-F238E27FC236}">
              <a16:creationId xmlns:a16="http://schemas.microsoft.com/office/drawing/2014/main" id="{8068A676-F20D-4F9A-AFE5-14995A5312B4}"/>
            </a:ext>
          </a:extLst>
        </xdr:cNvPr>
        <xdr:cNvSpPr>
          <a:spLocks noChangeShapeType="1"/>
        </xdr:cNvSpPr>
      </xdr:nvSpPr>
      <xdr:spPr bwMode="auto">
        <a:xfrm>
          <a:off x="3048000" y="3505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8" name="Line 21">
          <a:extLst>
            <a:ext uri="{FF2B5EF4-FFF2-40B4-BE49-F238E27FC236}">
              <a16:creationId xmlns:a16="http://schemas.microsoft.com/office/drawing/2014/main" id="{CE5DF98A-2714-4EA3-B90D-197CEE2CE629}"/>
            </a:ext>
          </a:extLst>
        </xdr:cNvPr>
        <xdr:cNvSpPr>
          <a:spLocks noChangeShapeType="1"/>
        </xdr:cNvSpPr>
      </xdr:nvSpPr>
      <xdr:spPr bwMode="auto">
        <a:xfrm>
          <a:off x="3048000" y="3505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9</xdr:col>
      <xdr:colOff>180975</xdr:colOff>
      <xdr:row>0</xdr:row>
      <xdr:rowOff>0</xdr:rowOff>
    </xdr:from>
    <xdr:to>
      <xdr:col>13</xdr:col>
      <xdr:colOff>144881</xdr:colOff>
      <xdr:row>1</xdr:row>
      <xdr:rowOff>0</xdr:rowOff>
    </xdr:to>
    <xdr:pic>
      <xdr:nvPicPr>
        <xdr:cNvPr id="20" name="Imagen 1">
          <a:extLst>
            <a:ext uri="{FF2B5EF4-FFF2-40B4-BE49-F238E27FC236}">
              <a16:creationId xmlns:a16="http://schemas.microsoft.com/office/drawing/2014/main" id="{932B3722-8EBE-401B-90FD-252CD9FDF213}"/>
            </a:ext>
          </a:extLst>
        </xdr:cNvPr>
        <xdr:cNvPicPr>
          <a:picLocks noChangeAspect="1"/>
        </xdr:cNvPicPr>
      </xdr:nvPicPr>
      <xdr:blipFill rotWithShape="1">
        <a:blip xmlns:r="http://schemas.openxmlformats.org/officeDocument/2006/relationships" r:embed="rId1" cstate="print">
          <a:lum bright="70000" contrast="-70000"/>
          <a:extLst>
            <a:ext uri="{28A0092B-C50C-407E-A947-70E740481C1C}">
              <a14:useLocalDpi xmlns:a14="http://schemas.microsoft.com/office/drawing/2010/main" val="0"/>
            </a:ext>
          </a:extLst>
        </a:blip>
        <a:srcRect t="43275" r="51332" b="43088"/>
        <a:stretch/>
      </xdr:blipFill>
      <xdr:spPr bwMode="auto">
        <a:xfrm>
          <a:off x="7038975" y="0"/>
          <a:ext cx="2621381"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194771</xdr:colOff>
      <xdr:row>0</xdr:row>
      <xdr:rowOff>95251</xdr:rowOff>
    </xdr:from>
    <xdr:to>
      <xdr:col>1</xdr:col>
      <xdr:colOff>400050</xdr:colOff>
      <xdr:row>0</xdr:row>
      <xdr:rowOff>541479</xdr:rowOff>
    </xdr:to>
    <xdr:pic>
      <xdr:nvPicPr>
        <xdr:cNvPr id="21" name="Picture 18" descr="Ocesa LINQ | Our Work | Lumston">
          <a:extLst>
            <a:ext uri="{FF2B5EF4-FFF2-40B4-BE49-F238E27FC236}">
              <a16:creationId xmlns:a16="http://schemas.microsoft.com/office/drawing/2014/main" id="{FC3B609A-38AB-4603-AD69-90F5DB48D041}"/>
            </a:ext>
          </a:extLst>
        </xdr:cNvPr>
        <xdr:cNvPicPr>
          <a:picLocks noChangeAspect="1" noChangeArrowheads="1"/>
        </xdr:cNvPicPr>
      </xdr:nvPicPr>
      <xdr:blipFill rotWithShape="1">
        <a:blip xmlns:r="http://schemas.openxmlformats.org/officeDocument/2006/relationships" r:embed="rId2" cstate="print">
          <a:clrChange>
            <a:clrFrom>
              <a:srgbClr val="1FB6A7"/>
            </a:clrFrom>
            <a:clrTo>
              <a:srgbClr val="1FB6A7">
                <a:alpha val="0"/>
              </a:srgbClr>
            </a:clrTo>
          </a:clrChange>
          <a:biLevel thresh="25000"/>
          <a:extLst>
            <a:ext uri="{28A0092B-C50C-407E-A947-70E740481C1C}">
              <a14:useLocalDpi xmlns:a14="http://schemas.microsoft.com/office/drawing/2010/main" val="0"/>
            </a:ext>
          </a:extLst>
        </a:blip>
        <a:srcRect l="23898" t="34920" r="23882" b="32853"/>
        <a:stretch/>
      </xdr:blipFill>
      <xdr:spPr bwMode="auto">
        <a:xfrm>
          <a:off x="194771" y="95251"/>
          <a:ext cx="967279" cy="4462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247649</xdr:colOff>
      <xdr:row>1</xdr:row>
      <xdr:rowOff>9526</xdr:rowOff>
    </xdr:from>
    <xdr:to>
      <xdr:col>12</xdr:col>
      <xdr:colOff>200024</xdr:colOff>
      <xdr:row>3</xdr:row>
      <xdr:rowOff>142876</xdr:rowOff>
    </xdr:to>
    <xdr:grpSp>
      <xdr:nvGrpSpPr>
        <xdr:cNvPr id="22" name="Grupo 21">
          <a:extLst>
            <a:ext uri="{FF2B5EF4-FFF2-40B4-BE49-F238E27FC236}">
              <a16:creationId xmlns:a16="http://schemas.microsoft.com/office/drawing/2014/main" id="{BBE95370-7603-4234-A4DD-8EE44E9D77CE}"/>
            </a:ext>
          </a:extLst>
        </xdr:cNvPr>
        <xdr:cNvGrpSpPr/>
      </xdr:nvGrpSpPr>
      <xdr:grpSpPr>
        <a:xfrm>
          <a:off x="9048749" y="644526"/>
          <a:ext cx="752475" cy="565150"/>
          <a:chOff x="8544551" y="800101"/>
          <a:chExt cx="713748" cy="638174"/>
        </a:xfrm>
      </xdr:grpSpPr>
      <xdr:pic>
        <xdr:nvPicPr>
          <xdr:cNvPr id="23" name="Imagen 22">
            <a:extLst>
              <a:ext uri="{FF2B5EF4-FFF2-40B4-BE49-F238E27FC236}">
                <a16:creationId xmlns:a16="http://schemas.microsoft.com/office/drawing/2014/main" id="{55C73306-BC6A-03A5-63E0-788ABF94846B}"/>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75055" t="6137" r="-649" b="57523"/>
          <a:stretch/>
        </xdr:blipFill>
        <xdr:spPr bwMode="auto">
          <a:xfrm>
            <a:off x="8544551" y="800101"/>
            <a:ext cx="713748"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4" name="CuadroTexto 23">
            <a:extLst>
              <a:ext uri="{FF2B5EF4-FFF2-40B4-BE49-F238E27FC236}">
                <a16:creationId xmlns:a16="http://schemas.microsoft.com/office/drawing/2014/main" id="{75F070C0-9C81-E655-6A66-308ECB03BBD4}"/>
              </a:ext>
            </a:extLst>
          </xdr:cNvPr>
          <xdr:cNvSpPr txBox="1"/>
        </xdr:nvSpPr>
        <xdr:spPr>
          <a:xfrm>
            <a:off x="8610600" y="1266825"/>
            <a:ext cx="571500"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800" b="1">
                <a:solidFill>
                  <a:srgbClr val="FFCC00"/>
                </a:solidFill>
              </a:rPr>
              <a:t>RIGGING</a:t>
            </a:r>
          </a:p>
        </xdr:txBody>
      </xdr:sp>
    </xdr:grpSp>
    <xdr:clientData/>
  </xdr:twoCellAnchor>
  <xdr:twoCellAnchor editAs="oneCell">
    <xdr:from>
      <xdr:col>0</xdr:col>
      <xdr:colOff>0</xdr:colOff>
      <xdr:row>1</xdr:row>
      <xdr:rowOff>76200</xdr:rowOff>
    </xdr:from>
    <xdr:to>
      <xdr:col>2</xdr:col>
      <xdr:colOff>185336</xdr:colOff>
      <xdr:row>3</xdr:row>
      <xdr:rowOff>209550</xdr:rowOff>
    </xdr:to>
    <xdr:pic>
      <xdr:nvPicPr>
        <xdr:cNvPr id="25" name="Imagen 24">
          <a:extLst>
            <a:ext uri="{FF2B5EF4-FFF2-40B4-BE49-F238E27FC236}">
              <a16:creationId xmlns:a16="http://schemas.microsoft.com/office/drawing/2014/main" id="{C6378E8F-4500-4D91-8C43-8382C82480F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714375"/>
          <a:ext cx="1709336" cy="571500"/>
        </a:xfrm>
        <a:prstGeom prst="rect">
          <a:avLst/>
        </a:prstGeom>
      </xdr:spPr>
    </xdr:pic>
    <xdr:clientData/>
  </xdr:twoCellAnchor>
  <xdr:twoCellAnchor editAs="oneCell">
    <xdr:from>
      <xdr:col>9</xdr:col>
      <xdr:colOff>577850</xdr:colOff>
      <xdr:row>1</xdr:row>
      <xdr:rowOff>82550</xdr:rowOff>
    </xdr:from>
    <xdr:to>
      <xdr:col>10</xdr:col>
      <xdr:colOff>457200</xdr:colOff>
      <xdr:row>3</xdr:row>
      <xdr:rowOff>39007</xdr:rowOff>
    </xdr:to>
    <xdr:pic>
      <xdr:nvPicPr>
        <xdr:cNvPr id="19" name="Imagen 18">
          <a:extLst>
            <a:ext uri="{FF2B5EF4-FFF2-40B4-BE49-F238E27FC236}">
              <a16:creationId xmlns:a16="http://schemas.microsoft.com/office/drawing/2014/main" id="{85EF3029-83DF-452B-8A81-85C4D3D42863}"/>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778750" y="717550"/>
          <a:ext cx="679450" cy="3882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13</xdr:col>
      <xdr:colOff>0</xdr:colOff>
      <xdr:row>33</xdr:row>
      <xdr:rowOff>0</xdr:rowOff>
    </xdr:from>
    <xdr:to>
      <xdr:col>13</xdr:col>
      <xdr:colOff>0</xdr:colOff>
      <xdr:row>33</xdr:row>
      <xdr:rowOff>0</xdr:rowOff>
    </xdr:to>
    <xdr:sp macro="" textlink="">
      <xdr:nvSpPr>
        <xdr:cNvPr id="2" name="Line 11">
          <a:extLst>
            <a:ext uri="{FF2B5EF4-FFF2-40B4-BE49-F238E27FC236}">
              <a16:creationId xmlns:a16="http://schemas.microsoft.com/office/drawing/2014/main" id="{FF6A8371-FD2A-4FD6-8CD2-5437FF311354}"/>
            </a:ext>
          </a:extLst>
        </xdr:cNvPr>
        <xdr:cNvSpPr>
          <a:spLocks noChangeShapeType="1"/>
        </xdr:cNvSpPr>
      </xdr:nvSpPr>
      <xdr:spPr bwMode="auto">
        <a:xfrm>
          <a:off x="10001250" y="666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33</xdr:row>
      <xdr:rowOff>0</xdr:rowOff>
    </xdr:from>
    <xdr:to>
      <xdr:col>12</xdr:col>
      <xdr:colOff>742950</xdr:colOff>
      <xdr:row>33</xdr:row>
      <xdr:rowOff>0</xdr:rowOff>
    </xdr:to>
    <xdr:sp macro="" textlink="">
      <xdr:nvSpPr>
        <xdr:cNvPr id="3" name="Line 11">
          <a:extLst>
            <a:ext uri="{FF2B5EF4-FFF2-40B4-BE49-F238E27FC236}">
              <a16:creationId xmlns:a16="http://schemas.microsoft.com/office/drawing/2014/main" id="{D712FECE-B8F3-49E3-9F58-118A02271B4C}"/>
            </a:ext>
          </a:extLst>
        </xdr:cNvPr>
        <xdr:cNvSpPr>
          <a:spLocks noChangeShapeType="1"/>
        </xdr:cNvSpPr>
      </xdr:nvSpPr>
      <xdr:spPr bwMode="auto">
        <a:xfrm>
          <a:off x="9048750" y="6667500"/>
          <a:ext cx="7429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4" name="Line 14">
          <a:extLst>
            <a:ext uri="{FF2B5EF4-FFF2-40B4-BE49-F238E27FC236}">
              <a16:creationId xmlns:a16="http://schemas.microsoft.com/office/drawing/2014/main" id="{A3C79020-291A-4471-A9AC-EE3651C52F81}"/>
            </a:ext>
          </a:extLst>
        </xdr:cNvPr>
        <xdr:cNvSpPr>
          <a:spLocks noChangeShapeType="1"/>
        </xdr:cNvSpPr>
      </xdr:nvSpPr>
      <xdr:spPr bwMode="auto">
        <a:xfrm>
          <a:off x="3095625" y="666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5" name="Line 15">
          <a:extLst>
            <a:ext uri="{FF2B5EF4-FFF2-40B4-BE49-F238E27FC236}">
              <a16:creationId xmlns:a16="http://schemas.microsoft.com/office/drawing/2014/main" id="{7163C7FB-2E01-47B8-8D57-F8C12154EAA4}"/>
            </a:ext>
          </a:extLst>
        </xdr:cNvPr>
        <xdr:cNvSpPr>
          <a:spLocks noChangeShapeType="1"/>
        </xdr:cNvSpPr>
      </xdr:nvSpPr>
      <xdr:spPr bwMode="auto">
        <a:xfrm>
          <a:off x="3095625" y="666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6" name="Line 16">
          <a:extLst>
            <a:ext uri="{FF2B5EF4-FFF2-40B4-BE49-F238E27FC236}">
              <a16:creationId xmlns:a16="http://schemas.microsoft.com/office/drawing/2014/main" id="{2E35DF7F-A765-4169-98E9-636F1D087641}"/>
            </a:ext>
          </a:extLst>
        </xdr:cNvPr>
        <xdr:cNvSpPr>
          <a:spLocks noChangeShapeType="1"/>
        </xdr:cNvSpPr>
      </xdr:nvSpPr>
      <xdr:spPr bwMode="auto">
        <a:xfrm>
          <a:off x="3095625" y="666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7" name="Line 17">
          <a:extLst>
            <a:ext uri="{FF2B5EF4-FFF2-40B4-BE49-F238E27FC236}">
              <a16:creationId xmlns:a16="http://schemas.microsoft.com/office/drawing/2014/main" id="{6C260C77-B302-4966-AFC9-B67858429267}"/>
            </a:ext>
          </a:extLst>
        </xdr:cNvPr>
        <xdr:cNvSpPr>
          <a:spLocks noChangeShapeType="1"/>
        </xdr:cNvSpPr>
      </xdr:nvSpPr>
      <xdr:spPr bwMode="auto">
        <a:xfrm>
          <a:off x="3095625" y="666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8" name="Line 18">
          <a:extLst>
            <a:ext uri="{FF2B5EF4-FFF2-40B4-BE49-F238E27FC236}">
              <a16:creationId xmlns:a16="http://schemas.microsoft.com/office/drawing/2014/main" id="{6E6EA4A3-9473-4C15-AB47-26D807AC9FAF}"/>
            </a:ext>
          </a:extLst>
        </xdr:cNvPr>
        <xdr:cNvSpPr>
          <a:spLocks noChangeShapeType="1"/>
        </xdr:cNvSpPr>
      </xdr:nvSpPr>
      <xdr:spPr bwMode="auto">
        <a:xfrm>
          <a:off x="3095625" y="666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9" name="Line 19">
          <a:extLst>
            <a:ext uri="{FF2B5EF4-FFF2-40B4-BE49-F238E27FC236}">
              <a16:creationId xmlns:a16="http://schemas.microsoft.com/office/drawing/2014/main" id="{4E722B9F-8F1A-4804-8249-C0865A0D2827}"/>
            </a:ext>
          </a:extLst>
        </xdr:cNvPr>
        <xdr:cNvSpPr>
          <a:spLocks noChangeShapeType="1"/>
        </xdr:cNvSpPr>
      </xdr:nvSpPr>
      <xdr:spPr bwMode="auto">
        <a:xfrm>
          <a:off x="3095625" y="666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10" name="Line 20">
          <a:extLst>
            <a:ext uri="{FF2B5EF4-FFF2-40B4-BE49-F238E27FC236}">
              <a16:creationId xmlns:a16="http://schemas.microsoft.com/office/drawing/2014/main" id="{932FBB36-3D6C-4553-AA79-91D72B5FB1DC}"/>
            </a:ext>
          </a:extLst>
        </xdr:cNvPr>
        <xdr:cNvSpPr>
          <a:spLocks noChangeShapeType="1"/>
        </xdr:cNvSpPr>
      </xdr:nvSpPr>
      <xdr:spPr bwMode="auto">
        <a:xfrm>
          <a:off x="3095625" y="666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11" name="Line 21">
          <a:extLst>
            <a:ext uri="{FF2B5EF4-FFF2-40B4-BE49-F238E27FC236}">
              <a16:creationId xmlns:a16="http://schemas.microsoft.com/office/drawing/2014/main" id="{479BD3FE-4EAE-46DD-B766-32E43E176B34}"/>
            </a:ext>
          </a:extLst>
        </xdr:cNvPr>
        <xdr:cNvSpPr>
          <a:spLocks noChangeShapeType="1"/>
        </xdr:cNvSpPr>
      </xdr:nvSpPr>
      <xdr:spPr bwMode="auto">
        <a:xfrm>
          <a:off x="3095625" y="666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10</xdr:col>
      <xdr:colOff>180975</xdr:colOff>
      <xdr:row>0</xdr:row>
      <xdr:rowOff>0</xdr:rowOff>
    </xdr:from>
    <xdr:to>
      <xdr:col>13</xdr:col>
      <xdr:colOff>325856</xdr:colOff>
      <xdr:row>0</xdr:row>
      <xdr:rowOff>718093</xdr:rowOff>
    </xdr:to>
    <xdr:pic>
      <xdr:nvPicPr>
        <xdr:cNvPr id="12" name="Imagen 1">
          <a:extLst>
            <a:ext uri="{FF2B5EF4-FFF2-40B4-BE49-F238E27FC236}">
              <a16:creationId xmlns:a16="http://schemas.microsoft.com/office/drawing/2014/main" id="{6A1DBDC5-F08E-4254-893E-D235F7E56B5A}"/>
            </a:ext>
          </a:extLst>
        </xdr:cNvPr>
        <xdr:cNvPicPr>
          <a:picLocks noChangeAspect="1"/>
        </xdr:cNvPicPr>
      </xdr:nvPicPr>
      <xdr:blipFill rotWithShape="1">
        <a:blip xmlns:r="http://schemas.openxmlformats.org/officeDocument/2006/relationships" r:embed="rId1" cstate="print">
          <a:lum bright="70000" contrast="-70000"/>
          <a:extLst>
            <a:ext uri="{28A0092B-C50C-407E-A947-70E740481C1C}">
              <a14:useLocalDpi xmlns:a14="http://schemas.microsoft.com/office/drawing/2010/main" val="0"/>
            </a:ext>
          </a:extLst>
        </a:blip>
        <a:srcRect t="43275" r="51332" b="38735"/>
        <a:stretch/>
      </xdr:blipFill>
      <xdr:spPr bwMode="auto">
        <a:xfrm>
          <a:off x="7705725" y="0"/>
          <a:ext cx="2621381" cy="7180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790575</xdr:colOff>
      <xdr:row>1</xdr:row>
      <xdr:rowOff>66675</xdr:rowOff>
    </xdr:from>
    <xdr:to>
      <xdr:col>13</xdr:col>
      <xdr:colOff>485775</xdr:colOff>
      <xdr:row>3</xdr:row>
      <xdr:rowOff>333375</xdr:rowOff>
    </xdr:to>
    <xdr:pic>
      <xdr:nvPicPr>
        <xdr:cNvPr id="14" name="Imagen 22">
          <a:extLst>
            <a:ext uri="{FF2B5EF4-FFF2-40B4-BE49-F238E27FC236}">
              <a16:creationId xmlns:a16="http://schemas.microsoft.com/office/drawing/2014/main" id="{18F4CAAA-AFF4-460D-89AE-3C7CB0C3ACF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5801" t="6137" r="71315" b="50385"/>
        <a:stretch>
          <a:fillRect/>
        </a:stretch>
      </xdr:blipFill>
      <xdr:spPr bwMode="auto">
        <a:xfrm>
          <a:off x="9839325" y="800100"/>
          <a:ext cx="6477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152400</xdr:rowOff>
    </xdr:from>
    <xdr:to>
      <xdr:col>1</xdr:col>
      <xdr:colOff>409575</xdr:colOff>
      <xdr:row>0</xdr:row>
      <xdr:rowOff>520596</xdr:rowOff>
    </xdr:to>
    <xdr:pic>
      <xdr:nvPicPr>
        <xdr:cNvPr id="15" name="Picture 18" descr="Ocesa LINQ | Our Work | Lumston">
          <a:extLst>
            <a:ext uri="{FF2B5EF4-FFF2-40B4-BE49-F238E27FC236}">
              <a16:creationId xmlns:a16="http://schemas.microsoft.com/office/drawing/2014/main" id="{8827C2FF-82C8-4B90-AFE0-499AA0C6C359}"/>
            </a:ext>
          </a:extLst>
        </xdr:cNvPr>
        <xdr:cNvPicPr>
          <a:picLocks noChangeAspect="1" noChangeArrowheads="1"/>
        </xdr:cNvPicPr>
      </xdr:nvPicPr>
      <xdr:blipFill rotWithShape="1">
        <a:blip xmlns:r="http://schemas.openxmlformats.org/officeDocument/2006/relationships" r:embed="rId3" cstate="print">
          <a:clrChange>
            <a:clrFrom>
              <a:srgbClr val="1FB6A7"/>
            </a:clrFrom>
            <a:clrTo>
              <a:srgbClr val="1FB6A7">
                <a:alpha val="0"/>
              </a:srgbClr>
            </a:clrTo>
          </a:clrChange>
          <a:biLevel thresh="25000"/>
          <a:extLst>
            <a:ext uri="{28A0092B-C50C-407E-A947-70E740481C1C}">
              <a14:useLocalDpi xmlns:a14="http://schemas.microsoft.com/office/drawing/2010/main" val="0"/>
            </a:ext>
          </a:extLst>
        </a:blip>
        <a:srcRect l="23898" t="34920" r="23882" b="32853"/>
        <a:stretch/>
      </xdr:blipFill>
      <xdr:spPr bwMode="auto">
        <a:xfrm>
          <a:off x="133350" y="152400"/>
          <a:ext cx="895350" cy="368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xdr:row>
      <xdr:rowOff>85725</xdr:rowOff>
    </xdr:from>
    <xdr:to>
      <xdr:col>2</xdr:col>
      <xdr:colOff>471086</xdr:colOff>
      <xdr:row>3</xdr:row>
      <xdr:rowOff>276225</xdr:rowOff>
    </xdr:to>
    <xdr:pic>
      <xdr:nvPicPr>
        <xdr:cNvPr id="16" name="Imagen 15">
          <a:extLst>
            <a:ext uri="{FF2B5EF4-FFF2-40B4-BE49-F238E27FC236}">
              <a16:creationId xmlns:a16="http://schemas.microsoft.com/office/drawing/2014/main" id="{DB615031-BF67-448E-A046-AAA89684E6F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819150"/>
          <a:ext cx="1709336" cy="571500"/>
        </a:xfrm>
        <a:prstGeom prst="rect">
          <a:avLst/>
        </a:prstGeom>
      </xdr:spPr>
    </xdr:pic>
    <xdr:clientData/>
  </xdr:twoCellAnchor>
  <xdr:twoCellAnchor editAs="oneCell">
    <xdr:from>
      <xdr:col>11</xdr:col>
      <xdr:colOff>184150</xdr:colOff>
      <xdr:row>1</xdr:row>
      <xdr:rowOff>152400</xdr:rowOff>
    </xdr:from>
    <xdr:to>
      <xdr:col>12</xdr:col>
      <xdr:colOff>63500</xdr:colOff>
      <xdr:row>3</xdr:row>
      <xdr:rowOff>159657</xdr:rowOff>
    </xdr:to>
    <xdr:pic>
      <xdr:nvPicPr>
        <xdr:cNvPr id="13" name="Imagen 12">
          <a:extLst>
            <a:ext uri="{FF2B5EF4-FFF2-40B4-BE49-F238E27FC236}">
              <a16:creationId xmlns:a16="http://schemas.microsoft.com/office/drawing/2014/main" id="{FF24976E-E8E3-484E-ABB0-9ADDBD889C46}"/>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9137650" y="889000"/>
          <a:ext cx="679450" cy="38825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13</xdr:col>
      <xdr:colOff>0</xdr:colOff>
      <xdr:row>33</xdr:row>
      <xdr:rowOff>0</xdr:rowOff>
    </xdr:from>
    <xdr:to>
      <xdr:col>13</xdr:col>
      <xdr:colOff>0</xdr:colOff>
      <xdr:row>33</xdr:row>
      <xdr:rowOff>0</xdr:rowOff>
    </xdr:to>
    <xdr:sp macro="" textlink="">
      <xdr:nvSpPr>
        <xdr:cNvPr id="2" name="Line 11">
          <a:extLst>
            <a:ext uri="{FF2B5EF4-FFF2-40B4-BE49-F238E27FC236}">
              <a16:creationId xmlns:a16="http://schemas.microsoft.com/office/drawing/2014/main" id="{06CAFBAD-1177-4599-A983-18696DA443E5}"/>
            </a:ext>
          </a:extLst>
        </xdr:cNvPr>
        <xdr:cNvSpPr>
          <a:spLocks noChangeShapeType="1"/>
        </xdr:cNvSpPr>
      </xdr:nvSpPr>
      <xdr:spPr bwMode="auto">
        <a:xfrm>
          <a:off x="9886950" y="666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33</xdr:row>
      <xdr:rowOff>0</xdr:rowOff>
    </xdr:from>
    <xdr:to>
      <xdr:col>12</xdr:col>
      <xdr:colOff>742950</xdr:colOff>
      <xdr:row>33</xdr:row>
      <xdr:rowOff>0</xdr:rowOff>
    </xdr:to>
    <xdr:sp macro="" textlink="">
      <xdr:nvSpPr>
        <xdr:cNvPr id="3" name="Line 11">
          <a:extLst>
            <a:ext uri="{FF2B5EF4-FFF2-40B4-BE49-F238E27FC236}">
              <a16:creationId xmlns:a16="http://schemas.microsoft.com/office/drawing/2014/main" id="{DAC0315C-10BB-427B-859A-E118DE187956}"/>
            </a:ext>
          </a:extLst>
        </xdr:cNvPr>
        <xdr:cNvSpPr>
          <a:spLocks noChangeShapeType="1"/>
        </xdr:cNvSpPr>
      </xdr:nvSpPr>
      <xdr:spPr bwMode="auto">
        <a:xfrm>
          <a:off x="8934450" y="6667500"/>
          <a:ext cx="7429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4" name="Line 14">
          <a:extLst>
            <a:ext uri="{FF2B5EF4-FFF2-40B4-BE49-F238E27FC236}">
              <a16:creationId xmlns:a16="http://schemas.microsoft.com/office/drawing/2014/main" id="{D9DA927C-F805-42EB-B38C-7687F736B1C7}"/>
            </a:ext>
          </a:extLst>
        </xdr:cNvPr>
        <xdr:cNvSpPr>
          <a:spLocks noChangeShapeType="1"/>
        </xdr:cNvSpPr>
      </xdr:nvSpPr>
      <xdr:spPr bwMode="auto">
        <a:xfrm>
          <a:off x="3095625" y="666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5" name="Line 15">
          <a:extLst>
            <a:ext uri="{FF2B5EF4-FFF2-40B4-BE49-F238E27FC236}">
              <a16:creationId xmlns:a16="http://schemas.microsoft.com/office/drawing/2014/main" id="{1CD72A68-D5D4-4871-9D55-F7C9E9DD3DB0}"/>
            </a:ext>
          </a:extLst>
        </xdr:cNvPr>
        <xdr:cNvSpPr>
          <a:spLocks noChangeShapeType="1"/>
        </xdr:cNvSpPr>
      </xdr:nvSpPr>
      <xdr:spPr bwMode="auto">
        <a:xfrm>
          <a:off x="3095625" y="666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6" name="Line 16">
          <a:extLst>
            <a:ext uri="{FF2B5EF4-FFF2-40B4-BE49-F238E27FC236}">
              <a16:creationId xmlns:a16="http://schemas.microsoft.com/office/drawing/2014/main" id="{4D251C0D-AEA5-4A53-B4E2-DE9259EE7A28}"/>
            </a:ext>
          </a:extLst>
        </xdr:cNvPr>
        <xdr:cNvSpPr>
          <a:spLocks noChangeShapeType="1"/>
        </xdr:cNvSpPr>
      </xdr:nvSpPr>
      <xdr:spPr bwMode="auto">
        <a:xfrm>
          <a:off x="3095625" y="666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7" name="Line 17">
          <a:extLst>
            <a:ext uri="{FF2B5EF4-FFF2-40B4-BE49-F238E27FC236}">
              <a16:creationId xmlns:a16="http://schemas.microsoft.com/office/drawing/2014/main" id="{DFD7C162-E01E-488F-9493-FE2633725D21}"/>
            </a:ext>
          </a:extLst>
        </xdr:cNvPr>
        <xdr:cNvSpPr>
          <a:spLocks noChangeShapeType="1"/>
        </xdr:cNvSpPr>
      </xdr:nvSpPr>
      <xdr:spPr bwMode="auto">
        <a:xfrm>
          <a:off x="3095625" y="666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8" name="Line 18">
          <a:extLst>
            <a:ext uri="{FF2B5EF4-FFF2-40B4-BE49-F238E27FC236}">
              <a16:creationId xmlns:a16="http://schemas.microsoft.com/office/drawing/2014/main" id="{558F9A0D-94D8-4F68-A33B-F6359CEB2A47}"/>
            </a:ext>
          </a:extLst>
        </xdr:cNvPr>
        <xdr:cNvSpPr>
          <a:spLocks noChangeShapeType="1"/>
        </xdr:cNvSpPr>
      </xdr:nvSpPr>
      <xdr:spPr bwMode="auto">
        <a:xfrm>
          <a:off x="3095625" y="666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9" name="Line 19">
          <a:extLst>
            <a:ext uri="{FF2B5EF4-FFF2-40B4-BE49-F238E27FC236}">
              <a16:creationId xmlns:a16="http://schemas.microsoft.com/office/drawing/2014/main" id="{CF6C47D0-22AD-4263-A442-55BA4234B320}"/>
            </a:ext>
          </a:extLst>
        </xdr:cNvPr>
        <xdr:cNvSpPr>
          <a:spLocks noChangeShapeType="1"/>
        </xdr:cNvSpPr>
      </xdr:nvSpPr>
      <xdr:spPr bwMode="auto">
        <a:xfrm>
          <a:off x="3095625" y="666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10" name="Line 20">
          <a:extLst>
            <a:ext uri="{FF2B5EF4-FFF2-40B4-BE49-F238E27FC236}">
              <a16:creationId xmlns:a16="http://schemas.microsoft.com/office/drawing/2014/main" id="{4CF08F0F-83D3-4AD1-9073-19AB661BFC9B}"/>
            </a:ext>
          </a:extLst>
        </xdr:cNvPr>
        <xdr:cNvSpPr>
          <a:spLocks noChangeShapeType="1"/>
        </xdr:cNvSpPr>
      </xdr:nvSpPr>
      <xdr:spPr bwMode="auto">
        <a:xfrm>
          <a:off x="3095625" y="666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11" name="Line 21">
          <a:extLst>
            <a:ext uri="{FF2B5EF4-FFF2-40B4-BE49-F238E27FC236}">
              <a16:creationId xmlns:a16="http://schemas.microsoft.com/office/drawing/2014/main" id="{74FD4DFA-F1EF-462F-B7A4-7AD3BBFDF297}"/>
            </a:ext>
          </a:extLst>
        </xdr:cNvPr>
        <xdr:cNvSpPr>
          <a:spLocks noChangeShapeType="1"/>
        </xdr:cNvSpPr>
      </xdr:nvSpPr>
      <xdr:spPr bwMode="auto">
        <a:xfrm>
          <a:off x="3095625" y="666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12</xdr:col>
      <xdr:colOff>838199</xdr:colOff>
      <xdr:row>1</xdr:row>
      <xdr:rowOff>85726</xdr:rowOff>
    </xdr:from>
    <xdr:to>
      <xdr:col>13</xdr:col>
      <xdr:colOff>495299</xdr:colOff>
      <xdr:row>3</xdr:row>
      <xdr:rowOff>314326</xdr:rowOff>
    </xdr:to>
    <xdr:pic>
      <xdr:nvPicPr>
        <xdr:cNvPr id="13" name="Imagen 22">
          <a:extLst>
            <a:ext uri="{FF2B5EF4-FFF2-40B4-BE49-F238E27FC236}">
              <a16:creationId xmlns:a16="http://schemas.microsoft.com/office/drawing/2014/main" id="{4AF1C748-F94E-4109-AD31-EE9E2C5204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801" t="6137" r="71315" b="50385"/>
        <a:stretch>
          <a:fillRect/>
        </a:stretch>
      </xdr:blipFill>
      <xdr:spPr bwMode="auto">
        <a:xfrm>
          <a:off x="9772649" y="819151"/>
          <a:ext cx="6096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180975</xdr:colOff>
      <xdr:row>0</xdr:row>
      <xdr:rowOff>0</xdr:rowOff>
    </xdr:from>
    <xdr:to>
      <xdr:col>13</xdr:col>
      <xdr:colOff>325856</xdr:colOff>
      <xdr:row>0</xdr:row>
      <xdr:rowOff>718093</xdr:rowOff>
    </xdr:to>
    <xdr:pic>
      <xdr:nvPicPr>
        <xdr:cNvPr id="14" name="Imagen 1">
          <a:extLst>
            <a:ext uri="{FF2B5EF4-FFF2-40B4-BE49-F238E27FC236}">
              <a16:creationId xmlns:a16="http://schemas.microsoft.com/office/drawing/2014/main" id="{E96C4519-4CDB-4CAC-A8D1-22323728D89B}"/>
            </a:ext>
          </a:extLst>
        </xdr:cNvPr>
        <xdr:cNvPicPr>
          <a:picLocks noChangeAspect="1"/>
        </xdr:cNvPicPr>
      </xdr:nvPicPr>
      <xdr:blipFill rotWithShape="1">
        <a:blip xmlns:r="http://schemas.openxmlformats.org/officeDocument/2006/relationships" r:embed="rId2" cstate="print">
          <a:lum bright="70000" contrast="-70000"/>
          <a:extLst>
            <a:ext uri="{28A0092B-C50C-407E-A947-70E740481C1C}">
              <a14:useLocalDpi xmlns:a14="http://schemas.microsoft.com/office/drawing/2010/main" val="0"/>
            </a:ext>
          </a:extLst>
        </a:blip>
        <a:srcRect t="43275" r="51332" b="38735"/>
        <a:stretch/>
      </xdr:blipFill>
      <xdr:spPr bwMode="auto">
        <a:xfrm>
          <a:off x="7591425" y="0"/>
          <a:ext cx="2621381" cy="7180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152400</xdr:rowOff>
    </xdr:from>
    <xdr:to>
      <xdr:col>1</xdr:col>
      <xdr:colOff>409575</xdr:colOff>
      <xdr:row>0</xdr:row>
      <xdr:rowOff>520596</xdr:rowOff>
    </xdr:to>
    <xdr:pic>
      <xdr:nvPicPr>
        <xdr:cNvPr id="15" name="Picture 18" descr="Ocesa LINQ | Our Work | Lumston">
          <a:extLst>
            <a:ext uri="{FF2B5EF4-FFF2-40B4-BE49-F238E27FC236}">
              <a16:creationId xmlns:a16="http://schemas.microsoft.com/office/drawing/2014/main" id="{BC2DAA2C-0EF7-4931-A381-CF108ED4CAC6}"/>
            </a:ext>
          </a:extLst>
        </xdr:cNvPr>
        <xdr:cNvPicPr>
          <a:picLocks noChangeAspect="1" noChangeArrowheads="1"/>
        </xdr:cNvPicPr>
      </xdr:nvPicPr>
      <xdr:blipFill rotWithShape="1">
        <a:blip xmlns:r="http://schemas.openxmlformats.org/officeDocument/2006/relationships" r:embed="rId3" cstate="print">
          <a:clrChange>
            <a:clrFrom>
              <a:srgbClr val="1FB6A7"/>
            </a:clrFrom>
            <a:clrTo>
              <a:srgbClr val="1FB6A7">
                <a:alpha val="0"/>
              </a:srgbClr>
            </a:clrTo>
          </a:clrChange>
          <a:biLevel thresh="25000"/>
          <a:extLst>
            <a:ext uri="{28A0092B-C50C-407E-A947-70E740481C1C}">
              <a14:useLocalDpi xmlns:a14="http://schemas.microsoft.com/office/drawing/2010/main" val="0"/>
            </a:ext>
          </a:extLst>
        </a:blip>
        <a:srcRect l="23898" t="34920" r="23882" b="32853"/>
        <a:stretch/>
      </xdr:blipFill>
      <xdr:spPr bwMode="auto">
        <a:xfrm>
          <a:off x="133350" y="152400"/>
          <a:ext cx="895350" cy="368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xdr:row>
      <xdr:rowOff>0</xdr:rowOff>
    </xdr:from>
    <xdr:to>
      <xdr:col>2</xdr:col>
      <xdr:colOff>301624</xdr:colOff>
      <xdr:row>3</xdr:row>
      <xdr:rowOff>141812</xdr:rowOff>
    </xdr:to>
    <xdr:pic>
      <xdr:nvPicPr>
        <xdr:cNvPr id="16" name="Imagen 15">
          <a:extLst>
            <a:ext uri="{FF2B5EF4-FFF2-40B4-BE49-F238E27FC236}">
              <a16:creationId xmlns:a16="http://schemas.microsoft.com/office/drawing/2014/main" id="{FF670C2C-EEC6-4CCC-BFC2-106D1969532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736600"/>
          <a:ext cx="1597024" cy="522812"/>
        </a:xfrm>
        <a:prstGeom prst="rect">
          <a:avLst/>
        </a:prstGeom>
      </xdr:spPr>
    </xdr:pic>
    <xdr:clientData/>
  </xdr:twoCellAnchor>
  <xdr:twoCellAnchor editAs="oneCell">
    <xdr:from>
      <xdr:col>11</xdr:col>
      <xdr:colOff>203200</xdr:colOff>
      <xdr:row>1</xdr:row>
      <xdr:rowOff>152400</xdr:rowOff>
    </xdr:from>
    <xdr:to>
      <xdr:col>12</xdr:col>
      <xdr:colOff>82550</xdr:colOff>
      <xdr:row>3</xdr:row>
      <xdr:rowOff>159657</xdr:rowOff>
    </xdr:to>
    <xdr:pic>
      <xdr:nvPicPr>
        <xdr:cNvPr id="12" name="Imagen 11">
          <a:extLst>
            <a:ext uri="{FF2B5EF4-FFF2-40B4-BE49-F238E27FC236}">
              <a16:creationId xmlns:a16="http://schemas.microsoft.com/office/drawing/2014/main" id="{F30CF496-B402-4681-80E2-A970F3FBA5F8}"/>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890000" y="889000"/>
          <a:ext cx="679450" cy="38825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600074</xdr:colOff>
      <xdr:row>1</xdr:row>
      <xdr:rowOff>38100</xdr:rowOff>
    </xdr:from>
    <xdr:to>
      <xdr:col>13</xdr:col>
      <xdr:colOff>419099</xdr:colOff>
      <xdr:row>3</xdr:row>
      <xdr:rowOff>295275</xdr:rowOff>
    </xdr:to>
    <xdr:pic>
      <xdr:nvPicPr>
        <xdr:cNvPr id="2" name="Imagen 22">
          <a:extLst>
            <a:ext uri="{FF2B5EF4-FFF2-40B4-BE49-F238E27FC236}">
              <a16:creationId xmlns:a16="http://schemas.microsoft.com/office/drawing/2014/main" id="{65F5166B-BBBB-46EC-92A8-A7528A48A8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801" t="6137" r="71315" b="50385"/>
        <a:stretch>
          <a:fillRect/>
        </a:stretch>
      </xdr:blipFill>
      <xdr:spPr bwMode="auto">
        <a:xfrm>
          <a:off x="9191624" y="771525"/>
          <a:ext cx="6381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33</xdr:row>
      <xdr:rowOff>0</xdr:rowOff>
    </xdr:from>
    <xdr:to>
      <xdr:col>13</xdr:col>
      <xdr:colOff>0</xdr:colOff>
      <xdr:row>33</xdr:row>
      <xdr:rowOff>0</xdr:rowOff>
    </xdr:to>
    <xdr:sp macro="" textlink="">
      <xdr:nvSpPr>
        <xdr:cNvPr id="3" name="Line 11">
          <a:extLst>
            <a:ext uri="{FF2B5EF4-FFF2-40B4-BE49-F238E27FC236}">
              <a16:creationId xmlns:a16="http://schemas.microsoft.com/office/drawing/2014/main" id="{5C6E0384-BA6C-4CC8-9E8F-F083FA819FB8}"/>
            </a:ext>
          </a:extLst>
        </xdr:cNvPr>
        <xdr:cNvSpPr>
          <a:spLocks noChangeShapeType="1"/>
        </xdr:cNvSpPr>
      </xdr:nvSpPr>
      <xdr:spPr bwMode="auto">
        <a:xfrm>
          <a:off x="9410700" y="6715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33</xdr:row>
      <xdr:rowOff>0</xdr:rowOff>
    </xdr:from>
    <xdr:to>
      <xdr:col>12</xdr:col>
      <xdr:colOff>742950</xdr:colOff>
      <xdr:row>33</xdr:row>
      <xdr:rowOff>0</xdr:rowOff>
    </xdr:to>
    <xdr:sp macro="" textlink="">
      <xdr:nvSpPr>
        <xdr:cNvPr id="4" name="Line 11">
          <a:extLst>
            <a:ext uri="{FF2B5EF4-FFF2-40B4-BE49-F238E27FC236}">
              <a16:creationId xmlns:a16="http://schemas.microsoft.com/office/drawing/2014/main" id="{97F0BCDA-9BB3-4F05-A540-4AFC19B9095D}"/>
            </a:ext>
          </a:extLst>
        </xdr:cNvPr>
        <xdr:cNvSpPr>
          <a:spLocks noChangeShapeType="1"/>
        </xdr:cNvSpPr>
      </xdr:nvSpPr>
      <xdr:spPr bwMode="auto">
        <a:xfrm>
          <a:off x="8591550" y="6715125"/>
          <a:ext cx="7429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5" name="Line 14">
          <a:extLst>
            <a:ext uri="{FF2B5EF4-FFF2-40B4-BE49-F238E27FC236}">
              <a16:creationId xmlns:a16="http://schemas.microsoft.com/office/drawing/2014/main" id="{0D46DCBC-3129-4C84-A830-732479EECF10}"/>
            </a:ext>
          </a:extLst>
        </xdr:cNvPr>
        <xdr:cNvSpPr>
          <a:spLocks noChangeShapeType="1"/>
        </xdr:cNvSpPr>
      </xdr:nvSpPr>
      <xdr:spPr bwMode="auto">
        <a:xfrm>
          <a:off x="3019425" y="6715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6" name="Line 15">
          <a:extLst>
            <a:ext uri="{FF2B5EF4-FFF2-40B4-BE49-F238E27FC236}">
              <a16:creationId xmlns:a16="http://schemas.microsoft.com/office/drawing/2014/main" id="{FE820EA1-A155-472A-AB03-F83BA21F9392}"/>
            </a:ext>
          </a:extLst>
        </xdr:cNvPr>
        <xdr:cNvSpPr>
          <a:spLocks noChangeShapeType="1"/>
        </xdr:cNvSpPr>
      </xdr:nvSpPr>
      <xdr:spPr bwMode="auto">
        <a:xfrm>
          <a:off x="3019425" y="6715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7" name="Line 16">
          <a:extLst>
            <a:ext uri="{FF2B5EF4-FFF2-40B4-BE49-F238E27FC236}">
              <a16:creationId xmlns:a16="http://schemas.microsoft.com/office/drawing/2014/main" id="{55F4101D-D474-49BA-8A25-B0D63FD39832}"/>
            </a:ext>
          </a:extLst>
        </xdr:cNvPr>
        <xdr:cNvSpPr>
          <a:spLocks noChangeShapeType="1"/>
        </xdr:cNvSpPr>
      </xdr:nvSpPr>
      <xdr:spPr bwMode="auto">
        <a:xfrm>
          <a:off x="3019425" y="6715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8" name="Line 17">
          <a:extLst>
            <a:ext uri="{FF2B5EF4-FFF2-40B4-BE49-F238E27FC236}">
              <a16:creationId xmlns:a16="http://schemas.microsoft.com/office/drawing/2014/main" id="{B765547F-334C-47CB-A55F-DB82D00E96D7}"/>
            </a:ext>
          </a:extLst>
        </xdr:cNvPr>
        <xdr:cNvSpPr>
          <a:spLocks noChangeShapeType="1"/>
        </xdr:cNvSpPr>
      </xdr:nvSpPr>
      <xdr:spPr bwMode="auto">
        <a:xfrm>
          <a:off x="3019425" y="6715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9" name="Line 18">
          <a:extLst>
            <a:ext uri="{FF2B5EF4-FFF2-40B4-BE49-F238E27FC236}">
              <a16:creationId xmlns:a16="http://schemas.microsoft.com/office/drawing/2014/main" id="{23CCA290-6BF5-4EB6-9683-124AFDE18AD2}"/>
            </a:ext>
          </a:extLst>
        </xdr:cNvPr>
        <xdr:cNvSpPr>
          <a:spLocks noChangeShapeType="1"/>
        </xdr:cNvSpPr>
      </xdr:nvSpPr>
      <xdr:spPr bwMode="auto">
        <a:xfrm>
          <a:off x="3019425" y="6715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10" name="Line 19">
          <a:extLst>
            <a:ext uri="{FF2B5EF4-FFF2-40B4-BE49-F238E27FC236}">
              <a16:creationId xmlns:a16="http://schemas.microsoft.com/office/drawing/2014/main" id="{9E6ADF0B-6A62-4F69-97CE-22636150B6B1}"/>
            </a:ext>
          </a:extLst>
        </xdr:cNvPr>
        <xdr:cNvSpPr>
          <a:spLocks noChangeShapeType="1"/>
        </xdr:cNvSpPr>
      </xdr:nvSpPr>
      <xdr:spPr bwMode="auto">
        <a:xfrm>
          <a:off x="3019425" y="6715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11" name="Line 20">
          <a:extLst>
            <a:ext uri="{FF2B5EF4-FFF2-40B4-BE49-F238E27FC236}">
              <a16:creationId xmlns:a16="http://schemas.microsoft.com/office/drawing/2014/main" id="{A6D75363-A17E-439D-9670-AEDF32FB7A92}"/>
            </a:ext>
          </a:extLst>
        </xdr:cNvPr>
        <xdr:cNvSpPr>
          <a:spLocks noChangeShapeType="1"/>
        </xdr:cNvSpPr>
      </xdr:nvSpPr>
      <xdr:spPr bwMode="auto">
        <a:xfrm>
          <a:off x="3019425" y="6715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12" name="Line 21">
          <a:extLst>
            <a:ext uri="{FF2B5EF4-FFF2-40B4-BE49-F238E27FC236}">
              <a16:creationId xmlns:a16="http://schemas.microsoft.com/office/drawing/2014/main" id="{19DB44A8-624D-4EEB-AD2B-938A5877D842}"/>
            </a:ext>
          </a:extLst>
        </xdr:cNvPr>
        <xdr:cNvSpPr>
          <a:spLocks noChangeShapeType="1"/>
        </xdr:cNvSpPr>
      </xdr:nvSpPr>
      <xdr:spPr bwMode="auto">
        <a:xfrm>
          <a:off x="3019425" y="6715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10</xdr:col>
      <xdr:colOff>180975</xdr:colOff>
      <xdr:row>0</xdr:row>
      <xdr:rowOff>0</xdr:rowOff>
    </xdr:from>
    <xdr:to>
      <xdr:col>14</xdr:col>
      <xdr:colOff>202031</xdr:colOff>
      <xdr:row>0</xdr:row>
      <xdr:rowOff>718093</xdr:rowOff>
    </xdr:to>
    <xdr:pic>
      <xdr:nvPicPr>
        <xdr:cNvPr id="14" name="Imagen 1">
          <a:extLst>
            <a:ext uri="{FF2B5EF4-FFF2-40B4-BE49-F238E27FC236}">
              <a16:creationId xmlns:a16="http://schemas.microsoft.com/office/drawing/2014/main" id="{B281D14A-DB3C-47D9-9D9E-74F10C0F5179}"/>
            </a:ext>
          </a:extLst>
        </xdr:cNvPr>
        <xdr:cNvPicPr>
          <a:picLocks noChangeAspect="1"/>
        </xdr:cNvPicPr>
      </xdr:nvPicPr>
      <xdr:blipFill rotWithShape="1">
        <a:blip xmlns:r="http://schemas.openxmlformats.org/officeDocument/2006/relationships" r:embed="rId2" cstate="print">
          <a:lum bright="70000" contrast="-70000"/>
          <a:extLst>
            <a:ext uri="{28A0092B-C50C-407E-A947-70E740481C1C}">
              <a14:useLocalDpi xmlns:a14="http://schemas.microsoft.com/office/drawing/2010/main" val="0"/>
            </a:ext>
          </a:extLst>
        </a:blip>
        <a:srcRect t="43275" r="51332" b="38735"/>
        <a:stretch/>
      </xdr:blipFill>
      <xdr:spPr bwMode="auto">
        <a:xfrm>
          <a:off x="7410450" y="0"/>
          <a:ext cx="2621381" cy="7180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152400</xdr:rowOff>
    </xdr:from>
    <xdr:to>
      <xdr:col>1</xdr:col>
      <xdr:colOff>409575</xdr:colOff>
      <xdr:row>0</xdr:row>
      <xdr:rowOff>520596</xdr:rowOff>
    </xdr:to>
    <xdr:pic>
      <xdr:nvPicPr>
        <xdr:cNvPr id="15" name="Picture 18" descr="Ocesa LINQ | Our Work | Lumston">
          <a:extLst>
            <a:ext uri="{FF2B5EF4-FFF2-40B4-BE49-F238E27FC236}">
              <a16:creationId xmlns:a16="http://schemas.microsoft.com/office/drawing/2014/main" id="{90638A9C-0DF5-48AC-8BAD-7DA8D977AD00}"/>
            </a:ext>
          </a:extLst>
        </xdr:cNvPr>
        <xdr:cNvPicPr>
          <a:picLocks noChangeAspect="1" noChangeArrowheads="1"/>
        </xdr:cNvPicPr>
      </xdr:nvPicPr>
      <xdr:blipFill rotWithShape="1">
        <a:blip xmlns:r="http://schemas.openxmlformats.org/officeDocument/2006/relationships" r:embed="rId3" cstate="print">
          <a:clrChange>
            <a:clrFrom>
              <a:srgbClr val="1FB6A7"/>
            </a:clrFrom>
            <a:clrTo>
              <a:srgbClr val="1FB6A7">
                <a:alpha val="0"/>
              </a:srgbClr>
            </a:clrTo>
          </a:clrChange>
          <a:biLevel thresh="25000"/>
          <a:extLst>
            <a:ext uri="{28A0092B-C50C-407E-A947-70E740481C1C}">
              <a14:useLocalDpi xmlns:a14="http://schemas.microsoft.com/office/drawing/2010/main" val="0"/>
            </a:ext>
          </a:extLst>
        </a:blip>
        <a:srcRect l="23898" t="34920" r="23882" b="32853"/>
        <a:stretch/>
      </xdr:blipFill>
      <xdr:spPr bwMode="auto">
        <a:xfrm>
          <a:off x="133350" y="152400"/>
          <a:ext cx="895350" cy="368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xdr:row>
      <xdr:rowOff>85725</xdr:rowOff>
    </xdr:from>
    <xdr:to>
      <xdr:col>2</xdr:col>
      <xdr:colOff>471086</xdr:colOff>
      <xdr:row>3</xdr:row>
      <xdr:rowOff>276225</xdr:rowOff>
    </xdr:to>
    <xdr:pic>
      <xdr:nvPicPr>
        <xdr:cNvPr id="16" name="Imagen 15">
          <a:extLst>
            <a:ext uri="{FF2B5EF4-FFF2-40B4-BE49-F238E27FC236}">
              <a16:creationId xmlns:a16="http://schemas.microsoft.com/office/drawing/2014/main" id="{A00E2E3C-D721-4103-BB0F-FA41C299433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819150"/>
          <a:ext cx="1709336" cy="571500"/>
        </a:xfrm>
        <a:prstGeom prst="rect">
          <a:avLst/>
        </a:prstGeom>
      </xdr:spPr>
    </xdr:pic>
    <xdr:clientData/>
  </xdr:twoCellAnchor>
  <xdr:twoCellAnchor editAs="oneCell">
    <xdr:from>
      <xdr:col>11</xdr:col>
      <xdr:colOff>107950</xdr:colOff>
      <xdr:row>1</xdr:row>
      <xdr:rowOff>120650</xdr:rowOff>
    </xdr:from>
    <xdr:to>
      <xdr:col>12</xdr:col>
      <xdr:colOff>50800</xdr:colOff>
      <xdr:row>3</xdr:row>
      <xdr:rowOff>127907</xdr:rowOff>
    </xdr:to>
    <xdr:pic>
      <xdr:nvPicPr>
        <xdr:cNvPr id="13" name="Imagen 12">
          <a:extLst>
            <a:ext uri="{FF2B5EF4-FFF2-40B4-BE49-F238E27FC236}">
              <a16:creationId xmlns:a16="http://schemas.microsoft.com/office/drawing/2014/main" id="{E9594920-42EE-44AF-B543-927AAEFD068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566150" y="857250"/>
          <a:ext cx="679450" cy="38825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71</xdr:row>
      <xdr:rowOff>9525</xdr:rowOff>
    </xdr:from>
    <xdr:to>
      <xdr:col>0</xdr:col>
      <xdr:colOff>0</xdr:colOff>
      <xdr:row>72</xdr:row>
      <xdr:rowOff>0</xdr:rowOff>
    </xdr:to>
    <xdr:sp macro="" textlink="">
      <xdr:nvSpPr>
        <xdr:cNvPr id="2" name="Rectangle 3">
          <a:extLst>
            <a:ext uri="{FF2B5EF4-FFF2-40B4-BE49-F238E27FC236}">
              <a16:creationId xmlns:a16="http://schemas.microsoft.com/office/drawing/2014/main" id="{D5B7EB6E-E529-4303-A3A6-ADB382A9DC38}"/>
            </a:ext>
          </a:extLst>
        </xdr:cNvPr>
        <xdr:cNvSpPr>
          <a:spLocks noChangeArrowheads="1"/>
        </xdr:cNvSpPr>
      </xdr:nvSpPr>
      <xdr:spPr bwMode="auto">
        <a:xfrm>
          <a:off x="0" y="15821025"/>
          <a:ext cx="0" cy="180975"/>
        </a:xfrm>
        <a:prstGeom prst="rect">
          <a:avLst/>
        </a:prstGeom>
        <a:solidFill>
          <a:srgbClr val="FFFFFF"/>
        </a:solidFill>
        <a:ln w="3175">
          <a:solidFill>
            <a:srgbClr val="000000"/>
          </a:solidFill>
          <a:miter lim="800000"/>
          <a:headEnd/>
          <a:tailEnd/>
        </a:ln>
      </xdr:spPr>
    </xdr:sp>
    <xdr:clientData/>
  </xdr:twoCellAnchor>
  <xdr:twoCellAnchor>
    <xdr:from>
      <xdr:col>0</xdr:col>
      <xdr:colOff>0</xdr:colOff>
      <xdr:row>67</xdr:row>
      <xdr:rowOff>9525</xdr:rowOff>
    </xdr:from>
    <xdr:to>
      <xdr:col>0</xdr:col>
      <xdr:colOff>0</xdr:colOff>
      <xdr:row>68</xdr:row>
      <xdr:rowOff>0</xdr:rowOff>
    </xdr:to>
    <xdr:sp macro="" textlink="">
      <xdr:nvSpPr>
        <xdr:cNvPr id="3" name="Rectangle 4">
          <a:extLst>
            <a:ext uri="{FF2B5EF4-FFF2-40B4-BE49-F238E27FC236}">
              <a16:creationId xmlns:a16="http://schemas.microsoft.com/office/drawing/2014/main" id="{C5D81BBC-C41C-460B-83DC-BFAA0503302D}"/>
            </a:ext>
          </a:extLst>
        </xdr:cNvPr>
        <xdr:cNvSpPr>
          <a:spLocks noChangeArrowheads="1"/>
        </xdr:cNvSpPr>
      </xdr:nvSpPr>
      <xdr:spPr bwMode="auto">
        <a:xfrm>
          <a:off x="0" y="14992350"/>
          <a:ext cx="0" cy="314325"/>
        </a:xfrm>
        <a:prstGeom prst="rect">
          <a:avLst/>
        </a:prstGeom>
        <a:solidFill>
          <a:srgbClr val="FFFFFF"/>
        </a:solidFill>
        <a:ln w="3175">
          <a:solidFill>
            <a:srgbClr val="000000"/>
          </a:solidFill>
          <a:miter lim="800000"/>
          <a:headEnd/>
          <a:tailEnd/>
        </a:ln>
      </xdr:spPr>
    </xdr:sp>
    <xdr:clientData/>
  </xdr:twoCellAnchor>
  <xdr:twoCellAnchor>
    <xdr:from>
      <xdr:col>0</xdr:col>
      <xdr:colOff>0</xdr:colOff>
      <xdr:row>72</xdr:row>
      <xdr:rowOff>0</xdr:rowOff>
    </xdr:from>
    <xdr:to>
      <xdr:col>0</xdr:col>
      <xdr:colOff>0</xdr:colOff>
      <xdr:row>72</xdr:row>
      <xdr:rowOff>0</xdr:rowOff>
    </xdr:to>
    <xdr:sp macro="" textlink="">
      <xdr:nvSpPr>
        <xdr:cNvPr id="4" name="Rectangle 5">
          <a:extLst>
            <a:ext uri="{FF2B5EF4-FFF2-40B4-BE49-F238E27FC236}">
              <a16:creationId xmlns:a16="http://schemas.microsoft.com/office/drawing/2014/main" id="{54E24FBD-46A0-4BF6-90C6-F7B6C0736A85}"/>
            </a:ext>
          </a:extLst>
        </xdr:cNvPr>
        <xdr:cNvSpPr>
          <a:spLocks noChangeArrowheads="1"/>
        </xdr:cNvSpPr>
      </xdr:nvSpPr>
      <xdr:spPr bwMode="auto">
        <a:xfrm>
          <a:off x="0" y="16002000"/>
          <a:ext cx="0" cy="0"/>
        </a:xfrm>
        <a:prstGeom prst="rect">
          <a:avLst/>
        </a:prstGeom>
        <a:solidFill>
          <a:srgbClr val="FFFFFF"/>
        </a:solidFill>
        <a:ln w="3175">
          <a:solidFill>
            <a:srgbClr val="000000"/>
          </a:solidFill>
          <a:miter lim="800000"/>
          <a:headEnd/>
          <a:tailEnd/>
        </a:ln>
      </xdr:spPr>
    </xdr:sp>
    <xdr:clientData/>
  </xdr:twoCellAnchor>
  <xdr:twoCellAnchor>
    <xdr:from>
      <xdr:col>0</xdr:col>
      <xdr:colOff>0</xdr:colOff>
      <xdr:row>73</xdr:row>
      <xdr:rowOff>9525</xdr:rowOff>
    </xdr:from>
    <xdr:to>
      <xdr:col>0</xdr:col>
      <xdr:colOff>0</xdr:colOff>
      <xdr:row>74</xdr:row>
      <xdr:rowOff>0</xdr:rowOff>
    </xdr:to>
    <xdr:sp macro="" textlink="">
      <xdr:nvSpPr>
        <xdr:cNvPr id="5" name="Rectangle 6">
          <a:extLst>
            <a:ext uri="{FF2B5EF4-FFF2-40B4-BE49-F238E27FC236}">
              <a16:creationId xmlns:a16="http://schemas.microsoft.com/office/drawing/2014/main" id="{BB1634E3-506B-4138-BBBA-B059C9D032EB}"/>
            </a:ext>
          </a:extLst>
        </xdr:cNvPr>
        <xdr:cNvSpPr>
          <a:spLocks noChangeArrowheads="1"/>
        </xdr:cNvSpPr>
      </xdr:nvSpPr>
      <xdr:spPr bwMode="auto">
        <a:xfrm>
          <a:off x="0" y="16163925"/>
          <a:ext cx="0" cy="333375"/>
        </a:xfrm>
        <a:prstGeom prst="rect">
          <a:avLst/>
        </a:prstGeom>
        <a:solidFill>
          <a:srgbClr val="FFFFFF"/>
        </a:solidFill>
        <a:ln w="3175">
          <a:solidFill>
            <a:srgbClr val="000000"/>
          </a:solidFill>
          <a:miter lim="800000"/>
          <a:headEnd/>
          <a:tailEnd/>
        </a:ln>
      </xdr:spPr>
    </xdr:sp>
    <xdr:clientData/>
  </xdr:twoCellAnchor>
  <xdr:twoCellAnchor>
    <xdr:from>
      <xdr:col>0</xdr:col>
      <xdr:colOff>0</xdr:colOff>
      <xdr:row>66</xdr:row>
      <xdr:rowOff>9525</xdr:rowOff>
    </xdr:from>
    <xdr:to>
      <xdr:col>0</xdr:col>
      <xdr:colOff>0</xdr:colOff>
      <xdr:row>76</xdr:row>
      <xdr:rowOff>0</xdr:rowOff>
    </xdr:to>
    <xdr:sp macro="" textlink="">
      <xdr:nvSpPr>
        <xdr:cNvPr id="6" name="Line 7">
          <a:extLst>
            <a:ext uri="{FF2B5EF4-FFF2-40B4-BE49-F238E27FC236}">
              <a16:creationId xmlns:a16="http://schemas.microsoft.com/office/drawing/2014/main" id="{BBB4C264-F06A-47C8-99F8-EB5867AB0E92}"/>
            </a:ext>
          </a:extLst>
        </xdr:cNvPr>
        <xdr:cNvSpPr>
          <a:spLocks noChangeShapeType="1"/>
        </xdr:cNvSpPr>
      </xdr:nvSpPr>
      <xdr:spPr bwMode="auto">
        <a:xfrm>
          <a:off x="0" y="14668500"/>
          <a:ext cx="0" cy="2524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66</xdr:row>
      <xdr:rowOff>9525</xdr:rowOff>
    </xdr:from>
    <xdr:to>
      <xdr:col>0</xdr:col>
      <xdr:colOff>0</xdr:colOff>
      <xdr:row>76</xdr:row>
      <xdr:rowOff>0</xdr:rowOff>
    </xdr:to>
    <xdr:sp macro="" textlink="">
      <xdr:nvSpPr>
        <xdr:cNvPr id="7" name="Line 8">
          <a:extLst>
            <a:ext uri="{FF2B5EF4-FFF2-40B4-BE49-F238E27FC236}">
              <a16:creationId xmlns:a16="http://schemas.microsoft.com/office/drawing/2014/main" id="{6212149E-6AF5-445A-A397-6DACCD68303F}"/>
            </a:ext>
          </a:extLst>
        </xdr:cNvPr>
        <xdr:cNvSpPr>
          <a:spLocks noChangeShapeType="1"/>
        </xdr:cNvSpPr>
      </xdr:nvSpPr>
      <xdr:spPr bwMode="auto">
        <a:xfrm>
          <a:off x="0" y="14668500"/>
          <a:ext cx="0" cy="2524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66</xdr:row>
      <xdr:rowOff>9525</xdr:rowOff>
    </xdr:from>
    <xdr:to>
      <xdr:col>0</xdr:col>
      <xdr:colOff>0</xdr:colOff>
      <xdr:row>76</xdr:row>
      <xdr:rowOff>0</xdr:rowOff>
    </xdr:to>
    <xdr:sp macro="" textlink="">
      <xdr:nvSpPr>
        <xdr:cNvPr id="8" name="Line 9">
          <a:extLst>
            <a:ext uri="{FF2B5EF4-FFF2-40B4-BE49-F238E27FC236}">
              <a16:creationId xmlns:a16="http://schemas.microsoft.com/office/drawing/2014/main" id="{C665AC43-8A40-489B-853D-94D726E7B470}"/>
            </a:ext>
          </a:extLst>
        </xdr:cNvPr>
        <xdr:cNvSpPr>
          <a:spLocks noChangeShapeType="1"/>
        </xdr:cNvSpPr>
      </xdr:nvSpPr>
      <xdr:spPr bwMode="auto">
        <a:xfrm>
          <a:off x="0" y="14668500"/>
          <a:ext cx="0" cy="2524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66</xdr:row>
      <xdr:rowOff>9525</xdr:rowOff>
    </xdr:from>
    <xdr:to>
      <xdr:col>0</xdr:col>
      <xdr:colOff>0</xdr:colOff>
      <xdr:row>76</xdr:row>
      <xdr:rowOff>0</xdr:rowOff>
    </xdr:to>
    <xdr:sp macro="" textlink="">
      <xdr:nvSpPr>
        <xdr:cNvPr id="9" name="Line 10">
          <a:extLst>
            <a:ext uri="{FF2B5EF4-FFF2-40B4-BE49-F238E27FC236}">
              <a16:creationId xmlns:a16="http://schemas.microsoft.com/office/drawing/2014/main" id="{78ED1C76-0B9D-48BF-8E12-CE80D8FDC47B}"/>
            </a:ext>
          </a:extLst>
        </xdr:cNvPr>
        <xdr:cNvSpPr>
          <a:spLocks noChangeShapeType="1"/>
        </xdr:cNvSpPr>
      </xdr:nvSpPr>
      <xdr:spPr bwMode="auto">
        <a:xfrm>
          <a:off x="0" y="14668500"/>
          <a:ext cx="0" cy="2524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66</xdr:row>
      <xdr:rowOff>9525</xdr:rowOff>
    </xdr:from>
    <xdr:to>
      <xdr:col>0</xdr:col>
      <xdr:colOff>0</xdr:colOff>
      <xdr:row>76</xdr:row>
      <xdr:rowOff>0</xdr:rowOff>
    </xdr:to>
    <xdr:sp macro="" textlink="">
      <xdr:nvSpPr>
        <xdr:cNvPr id="10" name="Line 11">
          <a:extLst>
            <a:ext uri="{FF2B5EF4-FFF2-40B4-BE49-F238E27FC236}">
              <a16:creationId xmlns:a16="http://schemas.microsoft.com/office/drawing/2014/main" id="{013E632E-2B92-4FD0-ABD2-0F7E53029538}"/>
            </a:ext>
          </a:extLst>
        </xdr:cNvPr>
        <xdr:cNvSpPr>
          <a:spLocks noChangeShapeType="1"/>
        </xdr:cNvSpPr>
      </xdr:nvSpPr>
      <xdr:spPr bwMode="auto">
        <a:xfrm>
          <a:off x="0" y="14668500"/>
          <a:ext cx="0" cy="2524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66</xdr:row>
      <xdr:rowOff>0</xdr:rowOff>
    </xdr:from>
    <xdr:to>
      <xdr:col>0</xdr:col>
      <xdr:colOff>0</xdr:colOff>
      <xdr:row>76</xdr:row>
      <xdr:rowOff>0</xdr:rowOff>
    </xdr:to>
    <xdr:sp macro="" textlink="">
      <xdr:nvSpPr>
        <xdr:cNvPr id="11" name="Line 12">
          <a:extLst>
            <a:ext uri="{FF2B5EF4-FFF2-40B4-BE49-F238E27FC236}">
              <a16:creationId xmlns:a16="http://schemas.microsoft.com/office/drawing/2014/main" id="{F39C8D53-C0B9-4B24-9FA9-878588DE0648}"/>
            </a:ext>
          </a:extLst>
        </xdr:cNvPr>
        <xdr:cNvSpPr>
          <a:spLocks noChangeShapeType="1"/>
        </xdr:cNvSpPr>
      </xdr:nvSpPr>
      <xdr:spPr bwMode="auto">
        <a:xfrm>
          <a:off x="0" y="14658975"/>
          <a:ext cx="0" cy="25336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66</xdr:row>
      <xdr:rowOff>9525</xdr:rowOff>
    </xdr:from>
    <xdr:to>
      <xdr:col>0</xdr:col>
      <xdr:colOff>0</xdr:colOff>
      <xdr:row>76</xdr:row>
      <xdr:rowOff>0</xdr:rowOff>
    </xdr:to>
    <xdr:sp macro="" textlink="">
      <xdr:nvSpPr>
        <xdr:cNvPr id="12" name="Line 13">
          <a:extLst>
            <a:ext uri="{FF2B5EF4-FFF2-40B4-BE49-F238E27FC236}">
              <a16:creationId xmlns:a16="http://schemas.microsoft.com/office/drawing/2014/main" id="{06B59E1E-F226-4A92-8E75-51D5E2A5B6E8}"/>
            </a:ext>
          </a:extLst>
        </xdr:cNvPr>
        <xdr:cNvSpPr>
          <a:spLocks noChangeShapeType="1"/>
        </xdr:cNvSpPr>
      </xdr:nvSpPr>
      <xdr:spPr bwMode="auto">
        <a:xfrm>
          <a:off x="0" y="14668500"/>
          <a:ext cx="0" cy="2524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66</xdr:row>
      <xdr:rowOff>9525</xdr:rowOff>
    </xdr:from>
    <xdr:to>
      <xdr:col>0</xdr:col>
      <xdr:colOff>0</xdr:colOff>
      <xdr:row>76</xdr:row>
      <xdr:rowOff>0</xdr:rowOff>
    </xdr:to>
    <xdr:sp macro="" textlink="">
      <xdr:nvSpPr>
        <xdr:cNvPr id="13" name="Line 14">
          <a:extLst>
            <a:ext uri="{FF2B5EF4-FFF2-40B4-BE49-F238E27FC236}">
              <a16:creationId xmlns:a16="http://schemas.microsoft.com/office/drawing/2014/main" id="{71609876-2155-46E4-A55C-B143A2D6ADF6}"/>
            </a:ext>
          </a:extLst>
        </xdr:cNvPr>
        <xdr:cNvSpPr>
          <a:spLocks noChangeShapeType="1"/>
        </xdr:cNvSpPr>
      </xdr:nvSpPr>
      <xdr:spPr bwMode="auto">
        <a:xfrm>
          <a:off x="0" y="14668500"/>
          <a:ext cx="0" cy="2524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66</xdr:row>
      <xdr:rowOff>9525</xdr:rowOff>
    </xdr:from>
    <xdr:to>
      <xdr:col>0</xdr:col>
      <xdr:colOff>0</xdr:colOff>
      <xdr:row>76</xdr:row>
      <xdr:rowOff>0</xdr:rowOff>
    </xdr:to>
    <xdr:sp macro="" textlink="">
      <xdr:nvSpPr>
        <xdr:cNvPr id="14" name="Line 15">
          <a:extLst>
            <a:ext uri="{FF2B5EF4-FFF2-40B4-BE49-F238E27FC236}">
              <a16:creationId xmlns:a16="http://schemas.microsoft.com/office/drawing/2014/main" id="{4AFFEC25-F117-409F-8A10-7E37750C8525}"/>
            </a:ext>
          </a:extLst>
        </xdr:cNvPr>
        <xdr:cNvSpPr>
          <a:spLocks noChangeShapeType="1"/>
        </xdr:cNvSpPr>
      </xdr:nvSpPr>
      <xdr:spPr bwMode="auto">
        <a:xfrm>
          <a:off x="0" y="14668500"/>
          <a:ext cx="0" cy="2524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66</xdr:row>
      <xdr:rowOff>9525</xdr:rowOff>
    </xdr:from>
    <xdr:to>
      <xdr:col>0</xdr:col>
      <xdr:colOff>0</xdr:colOff>
      <xdr:row>76</xdr:row>
      <xdr:rowOff>0</xdr:rowOff>
    </xdr:to>
    <xdr:sp macro="" textlink="">
      <xdr:nvSpPr>
        <xdr:cNvPr id="15" name="Line 16">
          <a:extLst>
            <a:ext uri="{FF2B5EF4-FFF2-40B4-BE49-F238E27FC236}">
              <a16:creationId xmlns:a16="http://schemas.microsoft.com/office/drawing/2014/main" id="{089780F9-4EFC-46C6-819A-6501CC355E10}"/>
            </a:ext>
          </a:extLst>
        </xdr:cNvPr>
        <xdr:cNvSpPr>
          <a:spLocks noChangeShapeType="1"/>
        </xdr:cNvSpPr>
      </xdr:nvSpPr>
      <xdr:spPr bwMode="auto">
        <a:xfrm>
          <a:off x="0" y="14668500"/>
          <a:ext cx="0" cy="25241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66</xdr:row>
      <xdr:rowOff>9525</xdr:rowOff>
    </xdr:from>
    <xdr:to>
      <xdr:col>0</xdr:col>
      <xdr:colOff>0</xdr:colOff>
      <xdr:row>76</xdr:row>
      <xdr:rowOff>0</xdr:rowOff>
    </xdr:to>
    <xdr:sp macro="" textlink="">
      <xdr:nvSpPr>
        <xdr:cNvPr id="16" name="Line 17">
          <a:extLst>
            <a:ext uri="{FF2B5EF4-FFF2-40B4-BE49-F238E27FC236}">
              <a16:creationId xmlns:a16="http://schemas.microsoft.com/office/drawing/2014/main" id="{E10C8F73-9935-4CE1-85F5-A610ABFBA9A4}"/>
            </a:ext>
          </a:extLst>
        </xdr:cNvPr>
        <xdr:cNvSpPr>
          <a:spLocks noChangeShapeType="1"/>
        </xdr:cNvSpPr>
      </xdr:nvSpPr>
      <xdr:spPr bwMode="auto">
        <a:xfrm>
          <a:off x="0" y="14668500"/>
          <a:ext cx="0" cy="25241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66</xdr:row>
      <xdr:rowOff>9525</xdr:rowOff>
    </xdr:from>
    <xdr:to>
      <xdr:col>0</xdr:col>
      <xdr:colOff>0</xdr:colOff>
      <xdr:row>76</xdr:row>
      <xdr:rowOff>0</xdr:rowOff>
    </xdr:to>
    <xdr:sp macro="" textlink="">
      <xdr:nvSpPr>
        <xdr:cNvPr id="17" name="Line 18">
          <a:extLst>
            <a:ext uri="{FF2B5EF4-FFF2-40B4-BE49-F238E27FC236}">
              <a16:creationId xmlns:a16="http://schemas.microsoft.com/office/drawing/2014/main" id="{8A26DCEE-154E-40E7-BEAA-7B25FB62980E}"/>
            </a:ext>
          </a:extLst>
        </xdr:cNvPr>
        <xdr:cNvSpPr>
          <a:spLocks noChangeShapeType="1"/>
        </xdr:cNvSpPr>
      </xdr:nvSpPr>
      <xdr:spPr bwMode="auto">
        <a:xfrm>
          <a:off x="0" y="14668500"/>
          <a:ext cx="0" cy="25241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66</xdr:row>
      <xdr:rowOff>9525</xdr:rowOff>
    </xdr:from>
    <xdr:to>
      <xdr:col>0</xdr:col>
      <xdr:colOff>0</xdr:colOff>
      <xdr:row>76</xdr:row>
      <xdr:rowOff>0</xdr:rowOff>
    </xdr:to>
    <xdr:sp macro="" textlink="">
      <xdr:nvSpPr>
        <xdr:cNvPr id="18" name="Line 19">
          <a:extLst>
            <a:ext uri="{FF2B5EF4-FFF2-40B4-BE49-F238E27FC236}">
              <a16:creationId xmlns:a16="http://schemas.microsoft.com/office/drawing/2014/main" id="{FA8E6C70-C34C-4557-ADAB-6923C283FCD1}"/>
            </a:ext>
          </a:extLst>
        </xdr:cNvPr>
        <xdr:cNvSpPr>
          <a:spLocks noChangeShapeType="1"/>
        </xdr:cNvSpPr>
      </xdr:nvSpPr>
      <xdr:spPr bwMode="auto">
        <a:xfrm>
          <a:off x="0" y="14668500"/>
          <a:ext cx="0" cy="25241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66</xdr:row>
      <xdr:rowOff>9525</xdr:rowOff>
    </xdr:from>
    <xdr:to>
      <xdr:col>0</xdr:col>
      <xdr:colOff>0</xdr:colOff>
      <xdr:row>76</xdr:row>
      <xdr:rowOff>0</xdr:rowOff>
    </xdr:to>
    <xdr:sp macro="" textlink="">
      <xdr:nvSpPr>
        <xdr:cNvPr id="19" name="Line 20">
          <a:extLst>
            <a:ext uri="{FF2B5EF4-FFF2-40B4-BE49-F238E27FC236}">
              <a16:creationId xmlns:a16="http://schemas.microsoft.com/office/drawing/2014/main" id="{02DC39E1-C782-4972-AFA9-FDFE7068C1E7}"/>
            </a:ext>
          </a:extLst>
        </xdr:cNvPr>
        <xdr:cNvSpPr>
          <a:spLocks noChangeShapeType="1"/>
        </xdr:cNvSpPr>
      </xdr:nvSpPr>
      <xdr:spPr bwMode="auto">
        <a:xfrm>
          <a:off x="0" y="14668500"/>
          <a:ext cx="0" cy="25241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66</xdr:row>
      <xdr:rowOff>0</xdr:rowOff>
    </xdr:from>
    <xdr:to>
      <xdr:col>0</xdr:col>
      <xdr:colOff>0</xdr:colOff>
      <xdr:row>76</xdr:row>
      <xdr:rowOff>0</xdr:rowOff>
    </xdr:to>
    <xdr:sp macro="" textlink="">
      <xdr:nvSpPr>
        <xdr:cNvPr id="20" name="Line 21">
          <a:extLst>
            <a:ext uri="{FF2B5EF4-FFF2-40B4-BE49-F238E27FC236}">
              <a16:creationId xmlns:a16="http://schemas.microsoft.com/office/drawing/2014/main" id="{8AC9BD94-0DCE-4F9F-AEF6-C703CADD6F38}"/>
            </a:ext>
          </a:extLst>
        </xdr:cNvPr>
        <xdr:cNvSpPr>
          <a:spLocks noChangeShapeType="1"/>
        </xdr:cNvSpPr>
      </xdr:nvSpPr>
      <xdr:spPr bwMode="auto">
        <a:xfrm>
          <a:off x="0" y="14658975"/>
          <a:ext cx="0" cy="25336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66</xdr:row>
      <xdr:rowOff>9525</xdr:rowOff>
    </xdr:from>
    <xdr:to>
      <xdr:col>0</xdr:col>
      <xdr:colOff>0</xdr:colOff>
      <xdr:row>76</xdr:row>
      <xdr:rowOff>0</xdr:rowOff>
    </xdr:to>
    <xdr:sp macro="" textlink="">
      <xdr:nvSpPr>
        <xdr:cNvPr id="21" name="Line 22">
          <a:extLst>
            <a:ext uri="{FF2B5EF4-FFF2-40B4-BE49-F238E27FC236}">
              <a16:creationId xmlns:a16="http://schemas.microsoft.com/office/drawing/2014/main" id="{CE8E1A59-B448-4C0E-AEB9-F6F867780853}"/>
            </a:ext>
          </a:extLst>
        </xdr:cNvPr>
        <xdr:cNvSpPr>
          <a:spLocks noChangeShapeType="1"/>
        </xdr:cNvSpPr>
      </xdr:nvSpPr>
      <xdr:spPr bwMode="auto">
        <a:xfrm>
          <a:off x="0" y="14668500"/>
          <a:ext cx="0" cy="25241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66</xdr:row>
      <xdr:rowOff>9525</xdr:rowOff>
    </xdr:from>
    <xdr:to>
      <xdr:col>0</xdr:col>
      <xdr:colOff>0</xdr:colOff>
      <xdr:row>76</xdr:row>
      <xdr:rowOff>0</xdr:rowOff>
    </xdr:to>
    <xdr:sp macro="" textlink="">
      <xdr:nvSpPr>
        <xdr:cNvPr id="22" name="Line 23">
          <a:extLst>
            <a:ext uri="{FF2B5EF4-FFF2-40B4-BE49-F238E27FC236}">
              <a16:creationId xmlns:a16="http://schemas.microsoft.com/office/drawing/2014/main" id="{2E3B070F-9807-40C2-9DB1-3879509F1712}"/>
            </a:ext>
          </a:extLst>
        </xdr:cNvPr>
        <xdr:cNvSpPr>
          <a:spLocks noChangeShapeType="1"/>
        </xdr:cNvSpPr>
      </xdr:nvSpPr>
      <xdr:spPr bwMode="auto">
        <a:xfrm>
          <a:off x="0" y="14668500"/>
          <a:ext cx="0" cy="25241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66</xdr:row>
      <xdr:rowOff>9525</xdr:rowOff>
    </xdr:from>
    <xdr:to>
      <xdr:col>0</xdr:col>
      <xdr:colOff>0</xdr:colOff>
      <xdr:row>76</xdr:row>
      <xdr:rowOff>0</xdr:rowOff>
    </xdr:to>
    <xdr:sp macro="" textlink="">
      <xdr:nvSpPr>
        <xdr:cNvPr id="23" name="Line 24">
          <a:extLst>
            <a:ext uri="{FF2B5EF4-FFF2-40B4-BE49-F238E27FC236}">
              <a16:creationId xmlns:a16="http://schemas.microsoft.com/office/drawing/2014/main" id="{19F1800A-DB01-49F3-B8D3-810410D46D23}"/>
            </a:ext>
          </a:extLst>
        </xdr:cNvPr>
        <xdr:cNvSpPr>
          <a:spLocks noChangeShapeType="1"/>
        </xdr:cNvSpPr>
      </xdr:nvSpPr>
      <xdr:spPr bwMode="auto">
        <a:xfrm>
          <a:off x="0" y="14668500"/>
          <a:ext cx="0" cy="25241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11</xdr:col>
      <xdr:colOff>835540</xdr:colOff>
      <xdr:row>1</xdr:row>
      <xdr:rowOff>63167</xdr:rowOff>
    </xdr:from>
    <xdr:to>
      <xdr:col>13</xdr:col>
      <xdr:colOff>12532</xdr:colOff>
      <xdr:row>3</xdr:row>
      <xdr:rowOff>276225</xdr:rowOff>
    </xdr:to>
    <xdr:pic>
      <xdr:nvPicPr>
        <xdr:cNvPr id="24" name="Imagen 40">
          <a:extLst>
            <a:ext uri="{FF2B5EF4-FFF2-40B4-BE49-F238E27FC236}">
              <a16:creationId xmlns:a16="http://schemas.microsoft.com/office/drawing/2014/main" id="{E639CA10-F2B4-4FD5-814C-707B3287C3D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8091" t="8478" r="47693" b="48548"/>
        <a:stretch/>
      </xdr:blipFill>
      <xdr:spPr bwMode="auto">
        <a:xfrm>
          <a:off x="8579365" y="796592"/>
          <a:ext cx="643842" cy="5940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36</xdr:row>
      <xdr:rowOff>0</xdr:rowOff>
    </xdr:from>
    <xdr:to>
      <xdr:col>13</xdr:col>
      <xdr:colOff>0</xdr:colOff>
      <xdr:row>36</xdr:row>
      <xdr:rowOff>0</xdr:rowOff>
    </xdr:to>
    <xdr:sp macro="" textlink="">
      <xdr:nvSpPr>
        <xdr:cNvPr id="25" name="Line 11">
          <a:extLst>
            <a:ext uri="{FF2B5EF4-FFF2-40B4-BE49-F238E27FC236}">
              <a16:creationId xmlns:a16="http://schemas.microsoft.com/office/drawing/2014/main" id="{A24A14F4-AEAB-4BC1-B8C5-7C230897CBE1}"/>
            </a:ext>
          </a:extLst>
        </xdr:cNvPr>
        <xdr:cNvSpPr>
          <a:spLocks noChangeShapeType="1"/>
        </xdr:cNvSpPr>
      </xdr:nvSpPr>
      <xdr:spPr bwMode="auto">
        <a:xfrm>
          <a:off x="9210675"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26" name="Line 14">
          <a:extLst>
            <a:ext uri="{FF2B5EF4-FFF2-40B4-BE49-F238E27FC236}">
              <a16:creationId xmlns:a16="http://schemas.microsoft.com/office/drawing/2014/main" id="{084E6B7B-B698-4260-A29F-59ADF6184A90}"/>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27" name="Line 15">
          <a:extLst>
            <a:ext uri="{FF2B5EF4-FFF2-40B4-BE49-F238E27FC236}">
              <a16:creationId xmlns:a16="http://schemas.microsoft.com/office/drawing/2014/main" id="{D3A6EA9F-EFD6-4167-980F-484AC591C8A9}"/>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28" name="Line 16">
          <a:extLst>
            <a:ext uri="{FF2B5EF4-FFF2-40B4-BE49-F238E27FC236}">
              <a16:creationId xmlns:a16="http://schemas.microsoft.com/office/drawing/2014/main" id="{759FE0DF-29D4-46E5-8D5E-BB972361B5B0}"/>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29" name="Line 17">
          <a:extLst>
            <a:ext uri="{FF2B5EF4-FFF2-40B4-BE49-F238E27FC236}">
              <a16:creationId xmlns:a16="http://schemas.microsoft.com/office/drawing/2014/main" id="{F132A0A3-CFDF-4722-BF6D-D1FDB857DD35}"/>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30" name="Line 18">
          <a:extLst>
            <a:ext uri="{FF2B5EF4-FFF2-40B4-BE49-F238E27FC236}">
              <a16:creationId xmlns:a16="http://schemas.microsoft.com/office/drawing/2014/main" id="{CA4C299B-D9F4-497F-9854-5B08957F6925}"/>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31" name="Line 19">
          <a:extLst>
            <a:ext uri="{FF2B5EF4-FFF2-40B4-BE49-F238E27FC236}">
              <a16:creationId xmlns:a16="http://schemas.microsoft.com/office/drawing/2014/main" id="{70800F19-B7F0-4159-BBA7-D99A9EE275F1}"/>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32" name="Line 20">
          <a:extLst>
            <a:ext uri="{FF2B5EF4-FFF2-40B4-BE49-F238E27FC236}">
              <a16:creationId xmlns:a16="http://schemas.microsoft.com/office/drawing/2014/main" id="{30F6E280-AF7C-4224-861D-FC033CDC6F2B}"/>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33" name="Line 21">
          <a:extLst>
            <a:ext uri="{FF2B5EF4-FFF2-40B4-BE49-F238E27FC236}">
              <a16:creationId xmlns:a16="http://schemas.microsoft.com/office/drawing/2014/main" id="{1B480419-BE2C-46C8-B536-9DB666262A5C}"/>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0</xdr:rowOff>
    </xdr:from>
    <xdr:to>
      <xdr:col>12</xdr:col>
      <xdr:colOff>0</xdr:colOff>
      <xdr:row>36</xdr:row>
      <xdr:rowOff>0</xdr:rowOff>
    </xdr:to>
    <xdr:sp macro="" textlink="">
      <xdr:nvSpPr>
        <xdr:cNvPr id="34" name="Line 11">
          <a:extLst>
            <a:ext uri="{FF2B5EF4-FFF2-40B4-BE49-F238E27FC236}">
              <a16:creationId xmlns:a16="http://schemas.microsoft.com/office/drawing/2014/main" id="{C39D0E44-8C71-492D-BCC5-1E98ABDFBD23}"/>
            </a:ext>
          </a:extLst>
        </xdr:cNvPr>
        <xdr:cNvSpPr>
          <a:spLocks noChangeShapeType="1"/>
        </xdr:cNvSpPr>
      </xdr:nvSpPr>
      <xdr:spPr bwMode="auto">
        <a:xfrm>
          <a:off x="8696325"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35" name="Line 14">
          <a:extLst>
            <a:ext uri="{FF2B5EF4-FFF2-40B4-BE49-F238E27FC236}">
              <a16:creationId xmlns:a16="http://schemas.microsoft.com/office/drawing/2014/main" id="{A696445C-6342-4DDB-ACFC-DA22419AEBEE}"/>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36" name="Line 15">
          <a:extLst>
            <a:ext uri="{FF2B5EF4-FFF2-40B4-BE49-F238E27FC236}">
              <a16:creationId xmlns:a16="http://schemas.microsoft.com/office/drawing/2014/main" id="{DE7FEAB4-B5C4-4A7E-B0A5-C651E401AF7D}"/>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37" name="Line 16">
          <a:extLst>
            <a:ext uri="{FF2B5EF4-FFF2-40B4-BE49-F238E27FC236}">
              <a16:creationId xmlns:a16="http://schemas.microsoft.com/office/drawing/2014/main" id="{3B5EE574-F713-49BE-BF72-3B2AEC6DF184}"/>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38" name="Line 17">
          <a:extLst>
            <a:ext uri="{FF2B5EF4-FFF2-40B4-BE49-F238E27FC236}">
              <a16:creationId xmlns:a16="http://schemas.microsoft.com/office/drawing/2014/main" id="{C18CB803-17F5-4294-ABD3-E9D5870E6442}"/>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39" name="Line 18">
          <a:extLst>
            <a:ext uri="{FF2B5EF4-FFF2-40B4-BE49-F238E27FC236}">
              <a16:creationId xmlns:a16="http://schemas.microsoft.com/office/drawing/2014/main" id="{17FF7A96-E90C-4F3D-80CD-B0115219B86A}"/>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40" name="Line 19">
          <a:extLst>
            <a:ext uri="{FF2B5EF4-FFF2-40B4-BE49-F238E27FC236}">
              <a16:creationId xmlns:a16="http://schemas.microsoft.com/office/drawing/2014/main" id="{BDA51030-2F09-4ABA-A6F0-75DF386B59D3}"/>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41" name="Line 20">
          <a:extLst>
            <a:ext uri="{FF2B5EF4-FFF2-40B4-BE49-F238E27FC236}">
              <a16:creationId xmlns:a16="http://schemas.microsoft.com/office/drawing/2014/main" id="{AC288851-885E-418D-AC21-BC5D016EA979}"/>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42" name="Line 21">
          <a:extLst>
            <a:ext uri="{FF2B5EF4-FFF2-40B4-BE49-F238E27FC236}">
              <a16:creationId xmlns:a16="http://schemas.microsoft.com/office/drawing/2014/main" id="{1D06081B-DD3D-46C7-BFD0-8D546E697E6A}"/>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9</xdr:col>
      <xdr:colOff>180975</xdr:colOff>
      <xdr:row>0</xdr:row>
      <xdr:rowOff>0</xdr:rowOff>
    </xdr:from>
    <xdr:to>
      <xdr:col>12</xdr:col>
      <xdr:colOff>392531</xdr:colOff>
      <xdr:row>0</xdr:row>
      <xdr:rowOff>718093</xdr:rowOff>
    </xdr:to>
    <xdr:pic>
      <xdr:nvPicPr>
        <xdr:cNvPr id="44" name="Imagen 1">
          <a:extLst>
            <a:ext uri="{FF2B5EF4-FFF2-40B4-BE49-F238E27FC236}">
              <a16:creationId xmlns:a16="http://schemas.microsoft.com/office/drawing/2014/main" id="{FD7346B7-9BB0-4CB8-8F3B-1AEC39011C2C}"/>
            </a:ext>
          </a:extLst>
        </xdr:cNvPr>
        <xdr:cNvPicPr>
          <a:picLocks noChangeAspect="1"/>
        </xdr:cNvPicPr>
      </xdr:nvPicPr>
      <xdr:blipFill rotWithShape="1">
        <a:blip xmlns:r="http://schemas.openxmlformats.org/officeDocument/2006/relationships" r:embed="rId2" cstate="print">
          <a:lum bright="70000" contrast="-70000"/>
          <a:extLst>
            <a:ext uri="{28A0092B-C50C-407E-A947-70E740481C1C}">
              <a14:useLocalDpi xmlns:a14="http://schemas.microsoft.com/office/drawing/2010/main" val="0"/>
            </a:ext>
          </a:extLst>
        </a:blip>
        <a:srcRect t="43275" r="51332" b="38735"/>
        <a:stretch/>
      </xdr:blipFill>
      <xdr:spPr bwMode="auto">
        <a:xfrm>
          <a:off x="6467475" y="0"/>
          <a:ext cx="2621381" cy="7180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152400</xdr:rowOff>
    </xdr:from>
    <xdr:to>
      <xdr:col>1</xdr:col>
      <xdr:colOff>409575</xdr:colOff>
      <xdr:row>0</xdr:row>
      <xdr:rowOff>520596</xdr:rowOff>
    </xdr:to>
    <xdr:pic>
      <xdr:nvPicPr>
        <xdr:cNvPr id="45" name="Picture 18" descr="Ocesa LINQ | Our Work | Lumston">
          <a:extLst>
            <a:ext uri="{FF2B5EF4-FFF2-40B4-BE49-F238E27FC236}">
              <a16:creationId xmlns:a16="http://schemas.microsoft.com/office/drawing/2014/main" id="{261AEEA3-CD64-480C-B154-E994005AA87B}"/>
            </a:ext>
          </a:extLst>
        </xdr:cNvPr>
        <xdr:cNvPicPr>
          <a:picLocks noChangeAspect="1" noChangeArrowheads="1"/>
        </xdr:cNvPicPr>
      </xdr:nvPicPr>
      <xdr:blipFill rotWithShape="1">
        <a:blip xmlns:r="http://schemas.openxmlformats.org/officeDocument/2006/relationships" r:embed="rId3" cstate="print">
          <a:clrChange>
            <a:clrFrom>
              <a:srgbClr val="1FB6A7"/>
            </a:clrFrom>
            <a:clrTo>
              <a:srgbClr val="1FB6A7">
                <a:alpha val="0"/>
              </a:srgbClr>
            </a:clrTo>
          </a:clrChange>
          <a:biLevel thresh="25000"/>
          <a:extLst>
            <a:ext uri="{28A0092B-C50C-407E-A947-70E740481C1C}">
              <a14:useLocalDpi xmlns:a14="http://schemas.microsoft.com/office/drawing/2010/main" val="0"/>
            </a:ext>
          </a:extLst>
        </a:blip>
        <a:srcRect l="23898" t="34920" r="23882" b="32853"/>
        <a:stretch/>
      </xdr:blipFill>
      <xdr:spPr bwMode="auto">
        <a:xfrm>
          <a:off x="133350" y="152400"/>
          <a:ext cx="895350" cy="368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36</xdr:row>
      <xdr:rowOff>0</xdr:rowOff>
    </xdr:from>
    <xdr:to>
      <xdr:col>4</xdr:col>
      <xdr:colOff>0</xdr:colOff>
      <xdr:row>36</xdr:row>
      <xdr:rowOff>0</xdr:rowOff>
    </xdr:to>
    <xdr:sp macro="" textlink="">
      <xdr:nvSpPr>
        <xdr:cNvPr id="47" name="Line 14">
          <a:extLst>
            <a:ext uri="{FF2B5EF4-FFF2-40B4-BE49-F238E27FC236}">
              <a16:creationId xmlns:a16="http://schemas.microsoft.com/office/drawing/2014/main" id="{93272A5A-5C49-478F-BCF9-4188E96453E6}"/>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48" name="Line 15">
          <a:extLst>
            <a:ext uri="{FF2B5EF4-FFF2-40B4-BE49-F238E27FC236}">
              <a16:creationId xmlns:a16="http://schemas.microsoft.com/office/drawing/2014/main" id="{6CDB70CA-A4F0-48DC-89C5-5263D0BA65F0}"/>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49" name="Line 16">
          <a:extLst>
            <a:ext uri="{FF2B5EF4-FFF2-40B4-BE49-F238E27FC236}">
              <a16:creationId xmlns:a16="http://schemas.microsoft.com/office/drawing/2014/main" id="{4437E31E-6041-4F05-B2C6-2D53308DE585}"/>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50" name="Line 17">
          <a:extLst>
            <a:ext uri="{FF2B5EF4-FFF2-40B4-BE49-F238E27FC236}">
              <a16:creationId xmlns:a16="http://schemas.microsoft.com/office/drawing/2014/main" id="{F2B61F3B-8710-4A57-B4D4-A256DA29C11A}"/>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51" name="Line 18">
          <a:extLst>
            <a:ext uri="{FF2B5EF4-FFF2-40B4-BE49-F238E27FC236}">
              <a16:creationId xmlns:a16="http://schemas.microsoft.com/office/drawing/2014/main" id="{3666C717-0DE9-4C56-8DFD-0787D63EA404}"/>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52" name="Line 19">
          <a:extLst>
            <a:ext uri="{FF2B5EF4-FFF2-40B4-BE49-F238E27FC236}">
              <a16:creationId xmlns:a16="http://schemas.microsoft.com/office/drawing/2014/main" id="{DAE2D839-ADD4-4851-8E2B-E14F43A8C884}"/>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53" name="Line 20">
          <a:extLst>
            <a:ext uri="{FF2B5EF4-FFF2-40B4-BE49-F238E27FC236}">
              <a16:creationId xmlns:a16="http://schemas.microsoft.com/office/drawing/2014/main" id="{D9E12274-B9B6-4A69-8A77-966BB47B6D0B}"/>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54" name="Line 21">
          <a:extLst>
            <a:ext uri="{FF2B5EF4-FFF2-40B4-BE49-F238E27FC236}">
              <a16:creationId xmlns:a16="http://schemas.microsoft.com/office/drawing/2014/main" id="{0246F5DC-E4FD-4A9D-A13D-0A1C663B87CC}"/>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1</xdr:row>
      <xdr:rowOff>95250</xdr:rowOff>
    </xdr:from>
    <xdr:to>
      <xdr:col>2</xdr:col>
      <xdr:colOff>471086</xdr:colOff>
      <xdr:row>3</xdr:row>
      <xdr:rowOff>285750</xdr:rowOff>
    </xdr:to>
    <xdr:pic>
      <xdr:nvPicPr>
        <xdr:cNvPr id="55" name="Imagen 54">
          <a:extLst>
            <a:ext uri="{FF2B5EF4-FFF2-40B4-BE49-F238E27FC236}">
              <a16:creationId xmlns:a16="http://schemas.microsoft.com/office/drawing/2014/main" id="{069AEFC0-56C4-4C45-8251-D7CE7784359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828675"/>
          <a:ext cx="1709336" cy="571500"/>
        </a:xfrm>
        <a:prstGeom prst="rect">
          <a:avLst/>
        </a:prstGeom>
      </xdr:spPr>
    </xdr:pic>
    <xdr:clientData/>
  </xdr:twoCellAnchor>
  <xdr:twoCellAnchor editAs="oneCell">
    <xdr:from>
      <xdr:col>10</xdr:col>
      <xdr:colOff>387350</xdr:colOff>
      <xdr:row>1</xdr:row>
      <xdr:rowOff>120650</xdr:rowOff>
    </xdr:from>
    <xdr:to>
      <xdr:col>11</xdr:col>
      <xdr:colOff>266700</xdr:colOff>
      <xdr:row>3</xdr:row>
      <xdr:rowOff>127907</xdr:rowOff>
    </xdr:to>
    <xdr:pic>
      <xdr:nvPicPr>
        <xdr:cNvPr id="43" name="Imagen 42">
          <a:extLst>
            <a:ext uri="{FF2B5EF4-FFF2-40B4-BE49-F238E27FC236}">
              <a16:creationId xmlns:a16="http://schemas.microsoft.com/office/drawing/2014/main" id="{D7FC2F11-F1D7-4A5F-B623-020DCBDF24F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829550" y="857250"/>
          <a:ext cx="679450" cy="38825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13</xdr:col>
      <xdr:colOff>0</xdr:colOff>
      <xdr:row>36</xdr:row>
      <xdr:rowOff>0</xdr:rowOff>
    </xdr:from>
    <xdr:to>
      <xdr:col>13</xdr:col>
      <xdr:colOff>0</xdr:colOff>
      <xdr:row>36</xdr:row>
      <xdr:rowOff>0</xdr:rowOff>
    </xdr:to>
    <xdr:sp macro="" textlink="">
      <xdr:nvSpPr>
        <xdr:cNvPr id="2" name="Line 11">
          <a:extLst>
            <a:ext uri="{FF2B5EF4-FFF2-40B4-BE49-F238E27FC236}">
              <a16:creationId xmlns:a16="http://schemas.microsoft.com/office/drawing/2014/main" id="{35AE73A9-710B-4F5B-8538-59696E9D5A62}"/>
            </a:ext>
          </a:extLst>
        </xdr:cNvPr>
        <xdr:cNvSpPr>
          <a:spLocks noChangeShapeType="1"/>
        </xdr:cNvSpPr>
      </xdr:nvSpPr>
      <xdr:spPr bwMode="auto">
        <a:xfrm>
          <a:off x="9277350"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3" name="Line 14">
          <a:extLst>
            <a:ext uri="{FF2B5EF4-FFF2-40B4-BE49-F238E27FC236}">
              <a16:creationId xmlns:a16="http://schemas.microsoft.com/office/drawing/2014/main" id="{B5D2C95E-2565-47A0-84FE-81052AED6AAC}"/>
            </a:ext>
          </a:extLst>
        </xdr:cNvPr>
        <xdr:cNvSpPr>
          <a:spLocks noChangeShapeType="1"/>
        </xdr:cNvSpPr>
      </xdr:nvSpPr>
      <xdr:spPr bwMode="auto">
        <a:xfrm>
          <a:off x="2476500"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4" name="Line 15">
          <a:extLst>
            <a:ext uri="{FF2B5EF4-FFF2-40B4-BE49-F238E27FC236}">
              <a16:creationId xmlns:a16="http://schemas.microsoft.com/office/drawing/2014/main" id="{CB511E62-81E1-41B0-8985-3664119B2078}"/>
            </a:ext>
          </a:extLst>
        </xdr:cNvPr>
        <xdr:cNvSpPr>
          <a:spLocks noChangeShapeType="1"/>
        </xdr:cNvSpPr>
      </xdr:nvSpPr>
      <xdr:spPr bwMode="auto">
        <a:xfrm>
          <a:off x="2476500"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5" name="Line 16">
          <a:extLst>
            <a:ext uri="{FF2B5EF4-FFF2-40B4-BE49-F238E27FC236}">
              <a16:creationId xmlns:a16="http://schemas.microsoft.com/office/drawing/2014/main" id="{701BFDEB-AA25-4849-A9B0-5C83D119300C}"/>
            </a:ext>
          </a:extLst>
        </xdr:cNvPr>
        <xdr:cNvSpPr>
          <a:spLocks noChangeShapeType="1"/>
        </xdr:cNvSpPr>
      </xdr:nvSpPr>
      <xdr:spPr bwMode="auto">
        <a:xfrm>
          <a:off x="2476500"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6" name="Line 17">
          <a:extLst>
            <a:ext uri="{FF2B5EF4-FFF2-40B4-BE49-F238E27FC236}">
              <a16:creationId xmlns:a16="http://schemas.microsoft.com/office/drawing/2014/main" id="{92E6BD77-9422-45D2-9798-D82CA1956E9E}"/>
            </a:ext>
          </a:extLst>
        </xdr:cNvPr>
        <xdr:cNvSpPr>
          <a:spLocks noChangeShapeType="1"/>
        </xdr:cNvSpPr>
      </xdr:nvSpPr>
      <xdr:spPr bwMode="auto">
        <a:xfrm>
          <a:off x="2476500"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7" name="Line 18">
          <a:extLst>
            <a:ext uri="{FF2B5EF4-FFF2-40B4-BE49-F238E27FC236}">
              <a16:creationId xmlns:a16="http://schemas.microsoft.com/office/drawing/2014/main" id="{E5D538B9-C8F9-4599-B9B6-D24C0B6491A0}"/>
            </a:ext>
          </a:extLst>
        </xdr:cNvPr>
        <xdr:cNvSpPr>
          <a:spLocks noChangeShapeType="1"/>
        </xdr:cNvSpPr>
      </xdr:nvSpPr>
      <xdr:spPr bwMode="auto">
        <a:xfrm>
          <a:off x="2476500"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8" name="Line 19">
          <a:extLst>
            <a:ext uri="{FF2B5EF4-FFF2-40B4-BE49-F238E27FC236}">
              <a16:creationId xmlns:a16="http://schemas.microsoft.com/office/drawing/2014/main" id="{3B79119E-0EDE-429F-B5BD-EB1B9907A72F}"/>
            </a:ext>
          </a:extLst>
        </xdr:cNvPr>
        <xdr:cNvSpPr>
          <a:spLocks noChangeShapeType="1"/>
        </xdr:cNvSpPr>
      </xdr:nvSpPr>
      <xdr:spPr bwMode="auto">
        <a:xfrm>
          <a:off x="2476500"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9" name="Line 20">
          <a:extLst>
            <a:ext uri="{FF2B5EF4-FFF2-40B4-BE49-F238E27FC236}">
              <a16:creationId xmlns:a16="http://schemas.microsoft.com/office/drawing/2014/main" id="{A290FB70-E222-4E0F-B533-A9371232F487}"/>
            </a:ext>
          </a:extLst>
        </xdr:cNvPr>
        <xdr:cNvSpPr>
          <a:spLocks noChangeShapeType="1"/>
        </xdr:cNvSpPr>
      </xdr:nvSpPr>
      <xdr:spPr bwMode="auto">
        <a:xfrm>
          <a:off x="2476500"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0" name="Line 21">
          <a:extLst>
            <a:ext uri="{FF2B5EF4-FFF2-40B4-BE49-F238E27FC236}">
              <a16:creationId xmlns:a16="http://schemas.microsoft.com/office/drawing/2014/main" id="{E82C54E8-646E-41C0-8E1D-5DD6BAA921F4}"/>
            </a:ext>
          </a:extLst>
        </xdr:cNvPr>
        <xdr:cNvSpPr>
          <a:spLocks noChangeShapeType="1"/>
        </xdr:cNvSpPr>
      </xdr:nvSpPr>
      <xdr:spPr bwMode="auto">
        <a:xfrm>
          <a:off x="2476500"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0</xdr:rowOff>
    </xdr:from>
    <xdr:to>
      <xdr:col>12</xdr:col>
      <xdr:colOff>0</xdr:colOff>
      <xdr:row>36</xdr:row>
      <xdr:rowOff>0</xdr:rowOff>
    </xdr:to>
    <xdr:sp macro="" textlink="">
      <xdr:nvSpPr>
        <xdr:cNvPr id="11" name="Line 11">
          <a:extLst>
            <a:ext uri="{FF2B5EF4-FFF2-40B4-BE49-F238E27FC236}">
              <a16:creationId xmlns:a16="http://schemas.microsoft.com/office/drawing/2014/main" id="{EA3DB11F-6332-4762-AE5E-7162762B536C}"/>
            </a:ext>
          </a:extLst>
        </xdr:cNvPr>
        <xdr:cNvSpPr>
          <a:spLocks noChangeShapeType="1"/>
        </xdr:cNvSpPr>
      </xdr:nvSpPr>
      <xdr:spPr bwMode="auto">
        <a:xfrm>
          <a:off x="8763000"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2" name="Line 14">
          <a:extLst>
            <a:ext uri="{FF2B5EF4-FFF2-40B4-BE49-F238E27FC236}">
              <a16:creationId xmlns:a16="http://schemas.microsoft.com/office/drawing/2014/main" id="{1CAB128A-0CC3-4441-BF02-D8556C40F538}"/>
            </a:ext>
          </a:extLst>
        </xdr:cNvPr>
        <xdr:cNvSpPr>
          <a:spLocks noChangeShapeType="1"/>
        </xdr:cNvSpPr>
      </xdr:nvSpPr>
      <xdr:spPr bwMode="auto">
        <a:xfrm>
          <a:off x="2476500"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3" name="Line 15">
          <a:extLst>
            <a:ext uri="{FF2B5EF4-FFF2-40B4-BE49-F238E27FC236}">
              <a16:creationId xmlns:a16="http://schemas.microsoft.com/office/drawing/2014/main" id="{5E9753A2-E0C1-4BCD-BE58-826B47FF61D7}"/>
            </a:ext>
          </a:extLst>
        </xdr:cNvPr>
        <xdr:cNvSpPr>
          <a:spLocks noChangeShapeType="1"/>
        </xdr:cNvSpPr>
      </xdr:nvSpPr>
      <xdr:spPr bwMode="auto">
        <a:xfrm>
          <a:off x="2476500"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4" name="Line 16">
          <a:extLst>
            <a:ext uri="{FF2B5EF4-FFF2-40B4-BE49-F238E27FC236}">
              <a16:creationId xmlns:a16="http://schemas.microsoft.com/office/drawing/2014/main" id="{3D2C9C3F-20EA-46FD-AF19-F921C5E68FE7}"/>
            </a:ext>
          </a:extLst>
        </xdr:cNvPr>
        <xdr:cNvSpPr>
          <a:spLocks noChangeShapeType="1"/>
        </xdr:cNvSpPr>
      </xdr:nvSpPr>
      <xdr:spPr bwMode="auto">
        <a:xfrm>
          <a:off x="2476500"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5" name="Line 17">
          <a:extLst>
            <a:ext uri="{FF2B5EF4-FFF2-40B4-BE49-F238E27FC236}">
              <a16:creationId xmlns:a16="http://schemas.microsoft.com/office/drawing/2014/main" id="{7DF9ADB0-EC32-41A5-980E-7BD5954D475F}"/>
            </a:ext>
          </a:extLst>
        </xdr:cNvPr>
        <xdr:cNvSpPr>
          <a:spLocks noChangeShapeType="1"/>
        </xdr:cNvSpPr>
      </xdr:nvSpPr>
      <xdr:spPr bwMode="auto">
        <a:xfrm>
          <a:off x="2476500"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6" name="Line 18">
          <a:extLst>
            <a:ext uri="{FF2B5EF4-FFF2-40B4-BE49-F238E27FC236}">
              <a16:creationId xmlns:a16="http://schemas.microsoft.com/office/drawing/2014/main" id="{FDFBABEC-02F5-438A-A6AF-F2E48018B3D2}"/>
            </a:ext>
          </a:extLst>
        </xdr:cNvPr>
        <xdr:cNvSpPr>
          <a:spLocks noChangeShapeType="1"/>
        </xdr:cNvSpPr>
      </xdr:nvSpPr>
      <xdr:spPr bwMode="auto">
        <a:xfrm>
          <a:off x="2476500"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7" name="Line 19">
          <a:extLst>
            <a:ext uri="{FF2B5EF4-FFF2-40B4-BE49-F238E27FC236}">
              <a16:creationId xmlns:a16="http://schemas.microsoft.com/office/drawing/2014/main" id="{F2C86683-B45D-42F7-BE19-5A0A7A6BAD43}"/>
            </a:ext>
          </a:extLst>
        </xdr:cNvPr>
        <xdr:cNvSpPr>
          <a:spLocks noChangeShapeType="1"/>
        </xdr:cNvSpPr>
      </xdr:nvSpPr>
      <xdr:spPr bwMode="auto">
        <a:xfrm>
          <a:off x="2476500"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8" name="Line 20">
          <a:extLst>
            <a:ext uri="{FF2B5EF4-FFF2-40B4-BE49-F238E27FC236}">
              <a16:creationId xmlns:a16="http://schemas.microsoft.com/office/drawing/2014/main" id="{F3C2750A-6636-45C5-A534-F7ABC013706E}"/>
            </a:ext>
          </a:extLst>
        </xdr:cNvPr>
        <xdr:cNvSpPr>
          <a:spLocks noChangeShapeType="1"/>
        </xdr:cNvSpPr>
      </xdr:nvSpPr>
      <xdr:spPr bwMode="auto">
        <a:xfrm>
          <a:off x="2476500"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9" name="Line 21">
          <a:extLst>
            <a:ext uri="{FF2B5EF4-FFF2-40B4-BE49-F238E27FC236}">
              <a16:creationId xmlns:a16="http://schemas.microsoft.com/office/drawing/2014/main" id="{CEDB16EC-3151-4C2B-876C-0DA5667AAA21}"/>
            </a:ext>
          </a:extLst>
        </xdr:cNvPr>
        <xdr:cNvSpPr>
          <a:spLocks noChangeShapeType="1"/>
        </xdr:cNvSpPr>
      </xdr:nvSpPr>
      <xdr:spPr bwMode="auto">
        <a:xfrm>
          <a:off x="2476500"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9</xdr:col>
      <xdr:colOff>441325</xdr:colOff>
      <xdr:row>0</xdr:row>
      <xdr:rowOff>0</xdr:rowOff>
    </xdr:from>
    <xdr:to>
      <xdr:col>13</xdr:col>
      <xdr:colOff>46456</xdr:colOff>
      <xdr:row>0</xdr:row>
      <xdr:rowOff>718093</xdr:rowOff>
    </xdr:to>
    <xdr:pic>
      <xdr:nvPicPr>
        <xdr:cNvPr id="22" name="Imagen 1">
          <a:extLst>
            <a:ext uri="{FF2B5EF4-FFF2-40B4-BE49-F238E27FC236}">
              <a16:creationId xmlns:a16="http://schemas.microsoft.com/office/drawing/2014/main" id="{D7BCDF53-5813-4410-B7B4-BA79258CB404}"/>
            </a:ext>
          </a:extLst>
        </xdr:cNvPr>
        <xdr:cNvPicPr>
          <a:picLocks noChangeAspect="1"/>
        </xdr:cNvPicPr>
      </xdr:nvPicPr>
      <xdr:blipFill rotWithShape="1">
        <a:blip xmlns:r="http://schemas.openxmlformats.org/officeDocument/2006/relationships" r:embed="rId1" cstate="print">
          <a:lum bright="70000" contrast="-70000"/>
          <a:extLst>
            <a:ext uri="{28A0092B-C50C-407E-A947-70E740481C1C}">
              <a14:useLocalDpi xmlns:a14="http://schemas.microsoft.com/office/drawing/2010/main" val="0"/>
            </a:ext>
          </a:extLst>
        </a:blip>
        <a:srcRect t="43275" r="51332" b="38735"/>
        <a:stretch/>
      </xdr:blipFill>
      <xdr:spPr bwMode="auto">
        <a:xfrm>
          <a:off x="7032625" y="0"/>
          <a:ext cx="2742031" cy="7180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152400</xdr:rowOff>
    </xdr:from>
    <xdr:to>
      <xdr:col>1</xdr:col>
      <xdr:colOff>409575</xdr:colOff>
      <xdr:row>0</xdr:row>
      <xdr:rowOff>520596</xdr:rowOff>
    </xdr:to>
    <xdr:pic>
      <xdr:nvPicPr>
        <xdr:cNvPr id="23" name="Picture 18" descr="Ocesa LINQ | Our Work | Lumston">
          <a:extLst>
            <a:ext uri="{FF2B5EF4-FFF2-40B4-BE49-F238E27FC236}">
              <a16:creationId xmlns:a16="http://schemas.microsoft.com/office/drawing/2014/main" id="{4B35A280-4603-467B-A078-AE5ACBD3B805}"/>
            </a:ext>
          </a:extLst>
        </xdr:cNvPr>
        <xdr:cNvPicPr>
          <a:picLocks noChangeAspect="1" noChangeArrowheads="1"/>
        </xdr:cNvPicPr>
      </xdr:nvPicPr>
      <xdr:blipFill rotWithShape="1">
        <a:blip xmlns:r="http://schemas.openxmlformats.org/officeDocument/2006/relationships" r:embed="rId2" cstate="print">
          <a:clrChange>
            <a:clrFrom>
              <a:srgbClr val="1FB6A7"/>
            </a:clrFrom>
            <a:clrTo>
              <a:srgbClr val="1FB6A7">
                <a:alpha val="0"/>
              </a:srgbClr>
            </a:clrTo>
          </a:clrChange>
          <a:biLevel thresh="25000"/>
          <a:extLst>
            <a:ext uri="{28A0092B-C50C-407E-A947-70E740481C1C}">
              <a14:useLocalDpi xmlns:a14="http://schemas.microsoft.com/office/drawing/2010/main" val="0"/>
            </a:ext>
          </a:extLst>
        </a:blip>
        <a:srcRect l="23898" t="34920" r="23882" b="32853"/>
        <a:stretch/>
      </xdr:blipFill>
      <xdr:spPr bwMode="auto">
        <a:xfrm>
          <a:off x="133350" y="152400"/>
          <a:ext cx="895350" cy="368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866775</xdr:colOff>
      <xdr:row>1</xdr:row>
      <xdr:rowOff>85725</xdr:rowOff>
    </xdr:from>
    <xdr:to>
      <xdr:col>12</xdr:col>
      <xdr:colOff>493445</xdr:colOff>
      <xdr:row>3</xdr:row>
      <xdr:rowOff>314378</xdr:rowOff>
    </xdr:to>
    <xdr:pic>
      <xdr:nvPicPr>
        <xdr:cNvPr id="24" name="Imagen 23">
          <a:extLst>
            <a:ext uri="{FF2B5EF4-FFF2-40B4-BE49-F238E27FC236}">
              <a16:creationId xmlns:a16="http://schemas.microsoft.com/office/drawing/2014/main" id="{E5D1BD29-D237-4FBF-92CC-07ABD2B38D31}"/>
            </a:ext>
          </a:extLst>
        </xdr:cNvPr>
        <xdr:cNvPicPr>
          <a:picLocks noChangeAspect="1"/>
        </xdr:cNvPicPr>
      </xdr:nvPicPr>
      <xdr:blipFill>
        <a:blip xmlns:r="http://schemas.openxmlformats.org/officeDocument/2006/relationships" r:embed="rId3"/>
        <a:stretch>
          <a:fillRect/>
        </a:stretch>
      </xdr:blipFill>
      <xdr:spPr>
        <a:xfrm>
          <a:off x="8677275" y="819150"/>
          <a:ext cx="579170" cy="609653"/>
        </a:xfrm>
        <a:prstGeom prst="rect">
          <a:avLst/>
        </a:prstGeom>
      </xdr:spPr>
    </xdr:pic>
    <xdr:clientData/>
  </xdr:twoCellAnchor>
  <xdr:twoCellAnchor editAs="oneCell">
    <xdr:from>
      <xdr:col>0</xdr:col>
      <xdr:colOff>0</xdr:colOff>
      <xdr:row>1</xdr:row>
      <xdr:rowOff>95250</xdr:rowOff>
    </xdr:from>
    <xdr:to>
      <xdr:col>2</xdr:col>
      <xdr:colOff>471086</xdr:colOff>
      <xdr:row>3</xdr:row>
      <xdr:rowOff>285750</xdr:rowOff>
    </xdr:to>
    <xdr:pic>
      <xdr:nvPicPr>
        <xdr:cNvPr id="20" name="Imagen 19">
          <a:extLst>
            <a:ext uri="{FF2B5EF4-FFF2-40B4-BE49-F238E27FC236}">
              <a16:creationId xmlns:a16="http://schemas.microsoft.com/office/drawing/2014/main" id="{EE5C10C5-1A02-4FD3-9D7B-973925F378D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828675"/>
          <a:ext cx="1709336" cy="571500"/>
        </a:xfrm>
        <a:prstGeom prst="rect">
          <a:avLst/>
        </a:prstGeom>
      </xdr:spPr>
    </xdr:pic>
    <xdr:clientData/>
  </xdr:twoCellAnchor>
  <xdr:twoCellAnchor editAs="oneCell">
    <xdr:from>
      <xdr:col>10</xdr:col>
      <xdr:colOff>476250</xdr:colOff>
      <xdr:row>1</xdr:row>
      <xdr:rowOff>120650</xdr:rowOff>
    </xdr:from>
    <xdr:to>
      <xdr:col>11</xdr:col>
      <xdr:colOff>355600</xdr:colOff>
      <xdr:row>3</xdr:row>
      <xdr:rowOff>127907</xdr:rowOff>
    </xdr:to>
    <xdr:pic>
      <xdr:nvPicPr>
        <xdr:cNvPr id="21" name="Imagen 20">
          <a:extLst>
            <a:ext uri="{FF2B5EF4-FFF2-40B4-BE49-F238E27FC236}">
              <a16:creationId xmlns:a16="http://schemas.microsoft.com/office/drawing/2014/main" id="{892D5CEF-EB0D-4FA1-A496-4468BA30F233}"/>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867650" y="857250"/>
          <a:ext cx="679450" cy="38825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13</xdr:col>
      <xdr:colOff>0</xdr:colOff>
      <xdr:row>36</xdr:row>
      <xdr:rowOff>0</xdr:rowOff>
    </xdr:from>
    <xdr:to>
      <xdr:col>13</xdr:col>
      <xdr:colOff>0</xdr:colOff>
      <xdr:row>36</xdr:row>
      <xdr:rowOff>0</xdr:rowOff>
    </xdr:to>
    <xdr:sp macro="" textlink="">
      <xdr:nvSpPr>
        <xdr:cNvPr id="2" name="Line 11">
          <a:extLst>
            <a:ext uri="{FF2B5EF4-FFF2-40B4-BE49-F238E27FC236}">
              <a16:creationId xmlns:a16="http://schemas.microsoft.com/office/drawing/2014/main" id="{6E705E5A-EBE2-4C7C-A1BD-814AF48C737A}"/>
            </a:ext>
          </a:extLst>
        </xdr:cNvPr>
        <xdr:cNvSpPr>
          <a:spLocks noChangeShapeType="1"/>
        </xdr:cNvSpPr>
      </xdr:nvSpPr>
      <xdr:spPr bwMode="auto">
        <a:xfrm>
          <a:off x="931545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3" name="Line 14">
          <a:extLst>
            <a:ext uri="{FF2B5EF4-FFF2-40B4-BE49-F238E27FC236}">
              <a16:creationId xmlns:a16="http://schemas.microsoft.com/office/drawing/2014/main" id="{BD07E90E-670B-401E-B858-735F21DB723E}"/>
            </a:ext>
          </a:extLst>
        </xdr:cNvPr>
        <xdr:cNvSpPr>
          <a:spLocks noChangeShapeType="1"/>
        </xdr:cNvSpPr>
      </xdr:nvSpPr>
      <xdr:spPr bwMode="auto">
        <a:xfrm>
          <a:off x="25146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4" name="Line 15">
          <a:extLst>
            <a:ext uri="{FF2B5EF4-FFF2-40B4-BE49-F238E27FC236}">
              <a16:creationId xmlns:a16="http://schemas.microsoft.com/office/drawing/2014/main" id="{9A528D4D-A7D2-4BE6-B415-516173DCBF65}"/>
            </a:ext>
          </a:extLst>
        </xdr:cNvPr>
        <xdr:cNvSpPr>
          <a:spLocks noChangeShapeType="1"/>
        </xdr:cNvSpPr>
      </xdr:nvSpPr>
      <xdr:spPr bwMode="auto">
        <a:xfrm>
          <a:off x="25146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5" name="Line 16">
          <a:extLst>
            <a:ext uri="{FF2B5EF4-FFF2-40B4-BE49-F238E27FC236}">
              <a16:creationId xmlns:a16="http://schemas.microsoft.com/office/drawing/2014/main" id="{C2DA5F8B-76F8-4648-901D-E28353D0E323}"/>
            </a:ext>
          </a:extLst>
        </xdr:cNvPr>
        <xdr:cNvSpPr>
          <a:spLocks noChangeShapeType="1"/>
        </xdr:cNvSpPr>
      </xdr:nvSpPr>
      <xdr:spPr bwMode="auto">
        <a:xfrm>
          <a:off x="25146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6" name="Line 17">
          <a:extLst>
            <a:ext uri="{FF2B5EF4-FFF2-40B4-BE49-F238E27FC236}">
              <a16:creationId xmlns:a16="http://schemas.microsoft.com/office/drawing/2014/main" id="{551CDA4D-8D3F-4D43-B362-52CAC944F94C}"/>
            </a:ext>
          </a:extLst>
        </xdr:cNvPr>
        <xdr:cNvSpPr>
          <a:spLocks noChangeShapeType="1"/>
        </xdr:cNvSpPr>
      </xdr:nvSpPr>
      <xdr:spPr bwMode="auto">
        <a:xfrm>
          <a:off x="25146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7" name="Line 18">
          <a:extLst>
            <a:ext uri="{FF2B5EF4-FFF2-40B4-BE49-F238E27FC236}">
              <a16:creationId xmlns:a16="http://schemas.microsoft.com/office/drawing/2014/main" id="{057154AE-1CF6-4A77-B84A-787982D270E4}"/>
            </a:ext>
          </a:extLst>
        </xdr:cNvPr>
        <xdr:cNvSpPr>
          <a:spLocks noChangeShapeType="1"/>
        </xdr:cNvSpPr>
      </xdr:nvSpPr>
      <xdr:spPr bwMode="auto">
        <a:xfrm>
          <a:off x="25146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8" name="Line 19">
          <a:extLst>
            <a:ext uri="{FF2B5EF4-FFF2-40B4-BE49-F238E27FC236}">
              <a16:creationId xmlns:a16="http://schemas.microsoft.com/office/drawing/2014/main" id="{83EEBC65-2171-4BB8-A219-62818DC1A4EB}"/>
            </a:ext>
          </a:extLst>
        </xdr:cNvPr>
        <xdr:cNvSpPr>
          <a:spLocks noChangeShapeType="1"/>
        </xdr:cNvSpPr>
      </xdr:nvSpPr>
      <xdr:spPr bwMode="auto">
        <a:xfrm>
          <a:off x="25146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9" name="Line 20">
          <a:extLst>
            <a:ext uri="{FF2B5EF4-FFF2-40B4-BE49-F238E27FC236}">
              <a16:creationId xmlns:a16="http://schemas.microsoft.com/office/drawing/2014/main" id="{007E819C-53FE-4366-ACCA-42F77E03586E}"/>
            </a:ext>
          </a:extLst>
        </xdr:cNvPr>
        <xdr:cNvSpPr>
          <a:spLocks noChangeShapeType="1"/>
        </xdr:cNvSpPr>
      </xdr:nvSpPr>
      <xdr:spPr bwMode="auto">
        <a:xfrm>
          <a:off x="25146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0" name="Line 21">
          <a:extLst>
            <a:ext uri="{FF2B5EF4-FFF2-40B4-BE49-F238E27FC236}">
              <a16:creationId xmlns:a16="http://schemas.microsoft.com/office/drawing/2014/main" id="{61F00A4E-8D7A-45F4-9DB1-D89C7372882D}"/>
            </a:ext>
          </a:extLst>
        </xdr:cNvPr>
        <xdr:cNvSpPr>
          <a:spLocks noChangeShapeType="1"/>
        </xdr:cNvSpPr>
      </xdr:nvSpPr>
      <xdr:spPr bwMode="auto">
        <a:xfrm>
          <a:off x="25146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0</xdr:rowOff>
    </xdr:from>
    <xdr:to>
      <xdr:col>12</xdr:col>
      <xdr:colOff>0</xdr:colOff>
      <xdr:row>36</xdr:row>
      <xdr:rowOff>0</xdr:rowOff>
    </xdr:to>
    <xdr:sp macro="" textlink="">
      <xdr:nvSpPr>
        <xdr:cNvPr id="11" name="Line 11">
          <a:extLst>
            <a:ext uri="{FF2B5EF4-FFF2-40B4-BE49-F238E27FC236}">
              <a16:creationId xmlns:a16="http://schemas.microsoft.com/office/drawing/2014/main" id="{9236C630-A13B-485D-AD2E-18688FDCA683}"/>
            </a:ext>
          </a:extLst>
        </xdr:cNvPr>
        <xdr:cNvSpPr>
          <a:spLocks noChangeShapeType="1"/>
        </xdr:cNvSpPr>
      </xdr:nvSpPr>
      <xdr:spPr bwMode="auto">
        <a:xfrm>
          <a:off x="88011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2" name="Line 14">
          <a:extLst>
            <a:ext uri="{FF2B5EF4-FFF2-40B4-BE49-F238E27FC236}">
              <a16:creationId xmlns:a16="http://schemas.microsoft.com/office/drawing/2014/main" id="{B16E67A1-71B8-4CBD-9D30-0923E34B03D8}"/>
            </a:ext>
          </a:extLst>
        </xdr:cNvPr>
        <xdr:cNvSpPr>
          <a:spLocks noChangeShapeType="1"/>
        </xdr:cNvSpPr>
      </xdr:nvSpPr>
      <xdr:spPr bwMode="auto">
        <a:xfrm>
          <a:off x="25146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3" name="Line 15">
          <a:extLst>
            <a:ext uri="{FF2B5EF4-FFF2-40B4-BE49-F238E27FC236}">
              <a16:creationId xmlns:a16="http://schemas.microsoft.com/office/drawing/2014/main" id="{A0F4073A-4C26-4B0D-BB0F-212E7B8A6283}"/>
            </a:ext>
          </a:extLst>
        </xdr:cNvPr>
        <xdr:cNvSpPr>
          <a:spLocks noChangeShapeType="1"/>
        </xdr:cNvSpPr>
      </xdr:nvSpPr>
      <xdr:spPr bwMode="auto">
        <a:xfrm>
          <a:off x="25146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4" name="Line 16">
          <a:extLst>
            <a:ext uri="{FF2B5EF4-FFF2-40B4-BE49-F238E27FC236}">
              <a16:creationId xmlns:a16="http://schemas.microsoft.com/office/drawing/2014/main" id="{D84D1D15-F8F9-4B92-AF96-E515008FAE40}"/>
            </a:ext>
          </a:extLst>
        </xdr:cNvPr>
        <xdr:cNvSpPr>
          <a:spLocks noChangeShapeType="1"/>
        </xdr:cNvSpPr>
      </xdr:nvSpPr>
      <xdr:spPr bwMode="auto">
        <a:xfrm>
          <a:off x="25146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5" name="Line 17">
          <a:extLst>
            <a:ext uri="{FF2B5EF4-FFF2-40B4-BE49-F238E27FC236}">
              <a16:creationId xmlns:a16="http://schemas.microsoft.com/office/drawing/2014/main" id="{E05FF652-D6EA-4E8B-8B74-45DA91F79C73}"/>
            </a:ext>
          </a:extLst>
        </xdr:cNvPr>
        <xdr:cNvSpPr>
          <a:spLocks noChangeShapeType="1"/>
        </xdr:cNvSpPr>
      </xdr:nvSpPr>
      <xdr:spPr bwMode="auto">
        <a:xfrm>
          <a:off x="25146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6" name="Line 18">
          <a:extLst>
            <a:ext uri="{FF2B5EF4-FFF2-40B4-BE49-F238E27FC236}">
              <a16:creationId xmlns:a16="http://schemas.microsoft.com/office/drawing/2014/main" id="{C0C6D683-297C-4AE3-8022-F5DCAD388C7D}"/>
            </a:ext>
          </a:extLst>
        </xdr:cNvPr>
        <xdr:cNvSpPr>
          <a:spLocks noChangeShapeType="1"/>
        </xdr:cNvSpPr>
      </xdr:nvSpPr>
      <xdr:spPr bwMode="auto">
        <a:xfrm>
          <a:off x="25146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7" name="Line 19">
          <a:extLst>
            <a:ext uri="{FF2B5EF4-FFF2-40B4-BE49-F238E27FC236}">
              <a16:creationId xmlns:a16="http://schemas.microsoft.com/office/drawing/2014/main" id="{4EB59CA9-107E-455C-ADAB-026D500D60DD}"/>
            </a:ext>
          </a:extLst>
        </xdr:cNvPr>
        <xdr:cNvSpPr>
          <a:spLocks noChangeShapeType="1"/>
        </xdr:cNvSpPr>
      </xdr:nvSpPr>
      <xdr:spPr bwMode="auto">
        <a:xfrm>
          <a:off x="25146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8" name="Line 20">
          <a:extLst>
            <a:ext uri="{FF2B5EF4-FFF2-40B4-BE49-F238E27FC236}">
              <a16:creationId xmlns:a16="http://schemas.microsoft.com/office/drawing/2014/main" id="{7365486D-277F-43D3-B970-ABBDC427F424}"/>
            </a:ext>
          </a:extLst>
        </xdr:cNvPr>
        <xdr:cNvSpPr>
          <a:spLocks noChangeShapeType="1"/>
        </xdr:cNvSpPr>
      </xdr:nvSpPr>
      <xdr:spPr bwMode="auto">
        <a:xfrm>
          <a:off x="25146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9" name="Line 21">
          <a:extLst>
            <a:ext uri="{FF2B5EF4-FFF2-40B4-BE49-F238E27FC236}">
              <a16:creationId xmlns:a16="http://schemas.microsoft.com/office/drawing/2014/main" id="{2ABEDB72-1DDB-4526-AA73-74C4A1BEA352}"/>
            </a:ext>
          </a:extLst>
        </xdr:cNvPr>
        <xdr:cNvSpPr>
          <a:spLocks noChangeShapeType="1"/>
        </xdr:cNvSpPr>
      </xdr:nvSpPr>
      <xdr:spPr bwMode="auto">
        <a:xfrm>
          <a:off x="25146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9</xdr:col>
      <xdr:colOff>365125</xdr:colOff>
      <xdr:row>0</xdr:row>
      <xdr:rowOff>0</xdr:rowOff>
    </xdr:from>
    <xdr:to>
      <xdr:col>12</xdr:col>
      <xdr:colOff>510006</xdr:colOff>
      <xdr:row>0</xdr:row>
      <xdr:rowOff>718093</xdr:rowOff>
    </xdr:to>
    <xdr:pic>
      <xdr:nvPicPr>
        <xdr:cNvPr id="21" name="Imagen 1">
          <a:extLst>
            <a:ext uri="{FF2B5EF4-FFF2-40B4-BE49-F238E27FC236}">
              <a16:creationId xmlns:a16="http://schemas.microsoft.com/office/drawing/2014/main" id="{AD1C66D5-69D6-4EF1-8F46-4F77E70F625E}"/>
            </a:ext>
          </a:extLst>
        </xdr:cNvPr>
        <xdr:cNvPicPr>
          <a:picLocks noChangeAspect="1"/>
        </xdr:cNvPicPr>
      </xdr:nvPicPr>
      <xdr:blipFill rotWithShape="1">
        <a:blip xmlns:r="http://schemas.openxmlformats.org/officeDocument/2006/relationships" r:embed="rId1" cstate="print">
          <a:lum bright="70000" contrast="-70000"/>
          <a:extLst>
            <a:ext uri="{28A0092B-C50C-407E-A947-70E740481C1C}">
              <a14:useLocalDpi xmlns:a14="http://schemas.microsoft.com/office/drawing/2010/main" val="0"/>
            </a:ext>
          </a:extLst>
        </a:blip>
        <a:srcRect t="43275" r="51332" b="38735"/>
        <a:stretch/>
      </xdr:blipFill>
      <xdr:spPr bwMode="auto">
        <a:xfrm>
          <a:off x="6994525" y="0"/>
          <a:ext cx="2742031" cy="7180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804110</xdr:colOff>
      <xdr:row>1</xdr:row>
      <xdr:rowOff>38100</xdr:rowOff>
    </xdr:from>
    <xdr:to>
      <xdr:col>13</xdr:col>
      <xdr:colOff>19049</xdr:colOff>
      <xdr:row>3</xdr:row>
      <xdr:rowOff>266700</xdr:rowOff>
    </xdr:to>
    <xdr:pic>
      <xdr:nvPicPr>
        <xdr:cNvPr id="22" name="Imagen 22">
          <a:extLst>
            <a:ext uri="{FF2B5EF4-FFF2-40B4-BE49-F238E27FC236}">
              <a16:creationId xmlns:a16="http://schemas.microsoft.com/office/drawing/2014/main" id="{FA4BBBC4-12D0-48F2-BCEC-70675821F73E}"/>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5055" t="6137" r="-649" b="50385"/>
        <a:stretch/>
      </xdr:blipFill>
      <xdr:spPr bwMode="auto">
        <a:xfrm>
          <a:off x="8652710" y="771525"/>
          <a:ext cx="681789"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152400</xdr:rowOff>
    </xdr:from>
    <xdr:to>
      <xdr:col>1</xdr:col>
      <xdr:colOff>409575</xdr:colOff>
      <xdr:row>0</xdr:row>
      <xdr:rowOff>520596</xdr:rowOff>
    </xdr:to>
    <xdr:pic>
      <xdr:nvPicPr>
        <xdr:cNvPr id="23" name="Picture 18" descr="Ocesa LINQ | Our Work | Lumston">
          <a:extLst>
            <a:ext uri="{FF2B5EF4-FFF2-40B4-BE49-F238E27FC236}">
              <a16:creationId xmlns:a16="http://schemas.microsoft.com/office/drawing/2014/main" id="{A9334EC5-4FED-4AF7-BEFF-06407CDC90B8}"/>
            </a:ext>
          </a:extLst>
        </xdr:cNvPr>
        <xdr:cNvPicPr>
          <a:picLocks noChangeAspect="1" noChangeArrowheads="1"/>
        </xdr:cNvPicPr>
      </xdr:nvPicPr>
      <xdr:blipFill rotWithShape="1">
        <a:blip xmlns:r="http://schemas.openxmlformats.org/officeDocument/2006/relationships" r:embed="rId3" cstate="print">
          <a:clrChange>
            <a:clrFrom>
              <a:srgbClr val="1FB6A7"/>
            </a:clrFrom>
            <a:clrTo>
              <a:srgbClr val="1FB6A7">
                <a:alpha val="0"/>
              </a:srgbClr>
            </a:clrTo>
          </a:clrChange>
          <a:biLevel thresh="25000"/>
          <a:extLst>
            <a:ext uri="{28A0092B-C50C-407E-A947-70E740481C1C}">
              <a14:useLocalDpi xmlns:a14="http://schemas.microsoft.com/office/drawing/2010/main" val="0"/>
            </a:ext>
          </a:extLst>
        </a:blip>
        <a:srcRect l="23898" t="34920" r="23882" b="32853"/>
        <a:stretch/>
      </xdr:blipFill>
      <xdr:spPr bwMode="auto">
        <a:xfrm>
          <a:off x="133350" y="152400"/>
          <a:ext cx="895350" cy="368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xdr:row>
      <xdr:rowOff>95250</xdr:rowOff>
    </xdr:from>
    <xdr:to>
      <xdr:col>2</xdr:col>
      <xdr:colOff>471086</xdr:colOff>
      <xdr:row>3</xdr:row>
      <xdr:rowOff>285750</xdr:rowOff>
    </xdr:to>
    <xdr:pic>
      <xdr:nvPicPr>
        <xdr:cNvPr id="24" name="Imagen 23">
          <a:extLst>
            <a:ext uri="{FF2B5EF4-FFF2-40B4-BE49-F238E27FC236}">
              <a16:creationId xmlns:a16="http://schemas.microsoft.com/office/drawing/2014/main" id="{8F65A941-9A9C-4A1C-AADF-C2F684854D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828675"/>
          <a:ext cx="1709336" cy="571500"/>
        </a:xfrm>
        <a:prstGeom prst="rect">
          <a:avLst/>
        </a:prstGeom>
      </xdr:spPr>
    </xdr:pic>
    <xdr:clientData/>
  </xdr:twoCellAnchor>
  <xdr:twoCellAnchor editAs="oneCell">
    <xdr:from>
      <xdr:col>10</xdr:col>
      <xdr:colOff>387350</xdr:colOff>
      <xdr:row>1</xdr:row>
      <xdr:rowOff>127000</xdr:rowOff>
    </xdr:from>
    <xdr:to>
      <xdr:col>11</xdr:col>
      <xdr:colOff>266700</xdr:colOff>
      <xdr:row>3</xdr:row>
      <xdr:rowOff>134257</xdr:rowOff>
    </xdr:to>
    <xdr:pic>
      <xdr:nvPicPr>
        <xdr:cNvPr id="20" name="Imagen 19">
          <a:extLst>
            <a:ext uri="{FF2B5EF4-FFF2-40B4-BE49-F238E27FC236}">
              <a16:creationId xmlns:a16="http://schemas.microsoft.com/office/drawing/2014/main" id="{F023399E-E7EE-4E5F-B756-553CA604197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816850" y="863600"/>
          <a:ext cx="679450" cy="38825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13</xdr:col>
      <xdr:colOff>0</xdr:colOff>
      <xdr:row>36</xdr:row>
      <xdr:rowOff>0</xdr:rowOff>
    </xdr:from>
    <xdr:to>
      <xdr:col>13</xdr:col>
      <xdr:colOff>0</xdr:colOff>
      <xdr:row>36</xdr:row>
      <xdr:rowOff>0</xdr:rowOff>
    </xdr:to>
    <xdr:sp macro="" textlink="">
      <xdr:nvSpPr>
        <xdr:cNvPr id="2" name="Line 11">
          <a:extLst>
            <a:ext uri="{FF2B5EF4-FFF2-40B4-BE49-F238E27FC236}">
              <a16:creationId xmlns:a16="http://schemas.microsoft.com/office/drawing/2014/main" id="{E273387B-B8E7-4EB3-85E6-00C9F028234F}"/>
            </a:ext>
          </a:extLst>
        </xdr:cNvPr>
        <xdr:cNvSpPr>
          <a:spLocks noChangeShapeType="1"/>
        </xdr:cNvSpPr>
      </xdr:nvSpPr>
      <xdr:spPr bwMode="auto">
        <a:xfrm>
          <a:off x="927735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3" name="Line 14">
          <a:extLst>
            <a:ext uri="{FF2B5EF4-FFF2-40B4-BE49-F238E27FC236}">
              <a16:creationId xmlns:a16="http://schemas.microsoft.com/office/drawing/2014/main" id="{AB9B2FA9-7A26-4B25-8586-62872415E762}"/>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4" name="Line 15">
          <a:extLst>
            <a:ext uri="{FF2B5EF4-FFF2-40B4-BE49-F238E27FC236}">
              <a16:creationId xmlns:a16="http://schemas.microsoft.com/office/drawing/2014/main" id="{126D7D0F-17C7-4447-96AE-A02C68A79EEE}"/>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5" name="Line 16">
          <a:extLst>
            <a:ext uri="{FF2B5EF4-FFF2-40B4-BE49-F238E27FC236}">
              <a16:creationId xmlns:a16="http://schemas.microsoft.com/office/drawing/2014/main" id="{7109D877-A565-4678-BDA2-B11D1603FBC9}"/>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6" name="Line 17">
          <a:extLst>
            <a:ext uri="{FF2B5EF4-FFF2-40B4-BE49-F238E27FC236}">
              <a16:creationId xmlns:a16="http://schemas.microsoft.com/office/drawing/2014/main" id="{E02CB14B-F5C6-4D3A-85A8-6FD9A9CDB600}"/>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7" name="Line 18">
          <a:extLst>
            <a:ext uri="{FF2B5EF4-FFF2-40B4-BE49-F238E27FC236}">
              <a16:creationId xmlns:a16="http://schemas.microsoft.com/office/drawing/2014/main" id="{0125E51B-A9F5-4FBE-A2B1-8751406F2930}"/>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8" name="Line 19">
          <a:extLst>
            <a:ext uri="{FF2B5EF4-FFF2-40B4-BE49-F238E27FC236}">
              <a16:creationId xmlns:a16="http://schemas.microsoft.com/office/drawing/2014/main" id="{37F4AE5B-8BFB-4058-BAE4-7598D79C73A1}"/>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9" name="Line 20">
          <a:extLst>
            <a:ext uri="{FF2B5EF4-FFF2-40B4-BE49-F238E27FC236}">
              <a16:creationId xmlns:a16="http://schemas.microsoft.com/office/drawing/2014/main" id="{E727C513-2B68-4614-8986-760702F41440}"/>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0" name="Line 21">
          <a:extLst>
            <a:ext uri="{FF2B5EF4-FFF2-40B4-BE49-F238E27FC236}">
              <a16:creationId xmlns:a16="http://schemas.microsoft.com/office/drawing/2014/main" id="{265B411B-D80E-4143-9892-A1DE743747C1}"/>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0</xdr:rowOff>
    </xdr:from>
    <xdr:to>
      <xdr:col>12</xdr:col>
      <xdr:colOff>0</xdr:colOff>
      <xdr:row>36</xdr:row>
      <xdr:rowOff>0</xdr:rowOff>
    </xdr:to>
    <xdr:sp macro="" textlink="">
      <xdr:nvSpPr>
        <xdr:cNvPr id="11" name="Line 11">
          <a:extLst>
            <a:ext uri="{FF2B5EF4-FFF2-40B4-BE49-F238E27FC236}">
              <a16:creationId xmlns:a16="http://schemas.microsoft.com/office/drawing/2014/main" id="{8A64C9C7-D222-45CA-9C53-F721DEF00DB8}"/>
            </a:ext>
          </a:extLst>
        </xdr:cNvPr>
        <xdr:cNvSpPr>
          <a:spLocks noChangeShapeType="1"/>
        </xdr:cNvSpPr>
      </xdr:nvSpPr>
      <xdr:spPr bwMode="auto">
        <a:xfrm>
          <a:off x="87630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2" name="Line 14">
          <a:extLst>
            <a:ext uri="{FF2B5EF4-FFF2-40B4-BE49-F238E27FC236}">
              <a16:creationId xmlns:a16="http://schemas.microsoft.com/office/drawing/2014/main" id="{1CCA9CBE-1549-4963-8CA2-7C781BFBAFD5}"/>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3" name="Line 15">
          <a:extLst>
            <a:ext uri="{FF2B5EF4-FFF2-40B4-BE49-F238E27FC236}">
              <a16:creationId xmlns:a16="http://schemas.microsoft.com/office/drawing/2014/main" id="{C6D6C723-B142-40D5-AA4E-0F7246A12043}"/>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4" name="Line 16">
          <a:extLst>
            <a:ext uri="{FF2B5EF4-FFF2-40B4-BE49-F238E27FC236}">
              <a16:creationId xmlns:a16="http://schemas.microsoft.com/office/drawing/2014/main" id="{9902A1EE-66B5-4200-A4A9-C035EDCF599D}"/>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5" name="Line 17">
          <a:extLst>
            <a:ext uri="{FF2B5EF4-FFF2-40B4-BE49-F238E27FC236}">
              <a16:creationId xmlns:a16="http://schemas.microsoft.com/office/drawing/2014/main" id="{BC273645-5908-47D5-92FE-1CAA02835A2F}"/>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6" name="Line 18">
          <a:extLst>
            <a:ext uri="{FF2B5EF4-FFF2-40B4-BE49-F238E27FC236}">
              <a16:creationId xmlns:a16="http://schemas.microsoft.com/office/drawing/2014/main" id="{2E7C8752-10EE-426E-BD0B-32C4F98396BB}"/>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7" name="Line 19">
          <a:extLst>
            <a:ext uri="{FF2B5EF4-FFF2-40B4-BE49-F238E27FC236}">
              <a16:creationId xmlns:a16="http://schemas.microsoft.com/office/drawing/2014/main" id="{77D11D5B-4A5F-42FD-B10C-22DE3C174894}"/>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8" name="Line 20">
          <a:extLst>
            <a:ext uri="{FF2B5EF4-FFF2-40B4-BE49-F238E27FC236}">
              <a16:creationId xmlns:a16="http://schemas.microsoft.com/office/drawing/2014/main" id="{22268C40-8CDF-4187-83B4-1E9E22E16CBF}"/>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9" name="Line 21">
          <a:extLst>
            <a:ext uri="{FF2B5EF4-FFF2-40B4-BE49-F238E27FC236}">
              <a16:creationId xmlns:a16="http://schemas.microsoft.com/office/drawing/2014/main" id="{7D10E1C7-7666-4A8A-8100-8F7F070A4B5E}"/>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9</xdr:col>
      <xdr:colOff>180975</xdr:colOff>
      <xdr:row>0</xdr:row>
      <xdr:rowOff>0</xdr:rowOff>
    </xdr:from>
    <xdr:to>
      <xdr:col>12</xdr:col>
      <xdr:colOff>325856</xdr:colOff>
      <xdr:row>0</xdr:row>
      <xdr:rowOff>718093</xdr:rowOff>
    </xdr:to>
    <xdr:pic>
      <xdr:nvPicPr>
        <xdr:cNvPr id="21" name="Imagen 1">
          <a:extLst>
            <a:ext uri="{FF2B5EF4-FFF2-40B4-BE49-F238E27FC236}">
              <a16:creationId xmlns:a16="http://schemas.microsoft.com/office/drawing/2014/main" id="{E6D76839-F0E6-4300-A536-CFEF4B9CF36E}"/>
            </a:ext>
          </a:extLst>
        </xdr:cNvPr>
        <xdr:cNvPicPr>
          <a:picLocks noChangeAspect="1"/>
        </xdr:cNvPicPr>
      </xdr:nvPicPr>
      <xdr:blipFill rotWithShape="1">
        <a:blip xmlns:r="http://schemas.openxmlformats.org/officeDocument/2006/relationships" r:embed="rId1" cstate="print">
          <a:lum bright="70000" contrast="-70000"/>
          <a:extLst>
            <a:ext uri="{28A0092B-C50C-407E-A947-70E740481C1C}">
              <a14:useLocalDpi xmlns:a14="http://schemas.microsoft.com/office/drawing/2010/main" val="0"/>
            </a:ext>
          </a:extLst>
        </a:blip>
        <a:srcRect t="43275" r="51332" b="38735"/>
        <a:stretch/>
      </xdr:blipFill>
      <xdr:spPr bwMode="auto">
        <a:xfrm>
          <a:off x="6467475" y="0"/>
          <a:ext cx="2621381" cy="7180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821906</xdr:colOff>
      <xdr:row>1</xdr:row>
      <xdr:rowOff>57150</xdr:rowOff>
    </xdr:from>
    <xdr:to>
      <xdr:col>12</xdr:col>
      <xdr:colOff>504823</xdr:colOff>
      <xdr:row>3</xdr:row>
      <xdr:rowOff>295275</xdr:rowOff>
    </xdr:to>
    <xdr:pic>
      <xdr:nvPicPr>
        <xdr:cNvPr id="22" name="Imagen 22">
          <a:extLst>
            <a:ext uri="{FF2B5EF4-FFF2-40B4-BE49-F238E27FC236}">
              <a16:creationId xmlns:a16="http://schemas.microsoft.com/office/drawing/2014/main" id="{F0F89655-0015-485E-B808-0A58DD828D48}"/>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1869" t="6137" r="24645" b="50385"/>
        <a:stretch/>
      </xdr:blipFill>
      <xdr:spPr bwMode="auto">
        <a:xfrm>
          <a:off x="8632406" y="790575"/>
          <a:ext cx="635417"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152400</xdr:rowOff>
    </xdr:from>
    <xdr:to>
      <xdr:col>1</xdr:col>
      <xdr:colOff>409575</xdr:colOff>
      <xdr:row>0</xdr:row>
      <xdr:rowOff>520596</xdr:rowOff>
    </xdr:to>
    <xdr:pic>
      <xdr:nvPicPr>
        <xdr:cNvPr id="23" name="Picture 18" descr="Ocesa LINQ | Our Work | Lumston">
          <a:extLst>
            <a:ext uri="{FF2B5EF4-FFF2-40B4-BE49-F238E27FC236}">
              <a16:creationId xmlns:a16="http://schemas.microsoft.com/office/drawing/2014/main" id="{CD0E602B-7E04-4109-9511-DAE4B724845F}"/>
            </a:ext>
          </a:extLst>
        </xdr:cNvPr>
        <xdr:cNvPicPr>
          <a:picLocks noChangeAspect="1" noChangeArrowheads="1"/>
        </xdr:cNvPicPr>
      </xdr:nvPicPr>
      <xdr:blipFill rotWithShape="1">
        <a:blip xmlns:r="http://schemas.openxmlformats.org/officeDocument/2006/relationships" r:embed="rId3" cstate="print">
          <a:clrChange>
            <a:clrFrom>
              <a:srgbClr val="1FB6A7"/>
            </a:clrFrom>
            <a:clrTo>
              <a:srgbClr val="1FB6A7">
                <a:alpha val="0"/>
              </a:srgbClr>
            </a:clrTo>
          </a:clrChange>
          <a:biLevel thresh="25000"/>
          <a:extLst>
            <a:ext uri="{28A0092B-C50C-407E-A947-70E740481C1C}">
              <a14:useLocalDpi xmlns:a14="http://schemas.microsoft.com/office/drawing/2010/main" val="0"/>
            </a:ext>
          </a:extLst>
        </a:blip>
        <a:srcRect l="23898" t="34920" r="23882" b="32853"/>
        <a:stretch/>
      </xdr:blipFill>
      <xdr:spPr bwMode="auto">
        <a:xfrm>
          <a:off x="133350" y="152400"/>
          <a:ext cx="895350" cy="368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xdr:row>
      <xdr:rowOff>95250</xdr:rowOff>
    </xdr:from>
    <xdr:to>
      <xdr:col>2</xdr:col>
      <xdr:colOff>471086</xdr:colOff>
      <xdr:row>3</xdr:row>
      <xdr:rowOff>285750</xdr:rowOff>
    </xdr:to>
    <xdr:pic>
      <xdr:nvPicPr>
        <xdr:cNvPr id="24" name="Imagen 23">
          <a:extLst>
            <a:ext uri="{FF2B5EF4-FFF2-40B4-BE49-F238E27FC236}">
              <a16:creationId xmlns:a16="http://schemas.microsoft.com/office/drawing/2014/main" id="{B6387756-3C8F-4ABD-B5BB-0903BAC7476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828675"/>
          <a:ext cx="1709336" cy="571500"/>
        </a:xfrm>
        <a:prstGeom prst="rect">
          <a:avLst/>
        </a:prstGeom>
      </xdr:spPr>
    </xdr:pic>
    <xdr:clientData/>
  </xdr:twoCellAnchor>
  <xdr:twoCellAnchor editAs="oneCell">
    <xdr:from>
      <xdr:col>10</xdr:col>
      <xdr:colOff>501650</xdr:colOff>
      <xdr:row>1</xdr:row>
      <xdr:rowOff>120650</xdr:rowOff>
    </xdr:from>
    <xdr:to>
      <xdr:col>11</xdr:col>
      <xdr:colOff>381000</xdr:colOff>
      <xdr:row>3</xdr:row>
      <xdr:rowOff>127907</xdr:rowOff>
    </xdr:to>
    <xdr:pic>
      <xdr:nvPicPr>
        <xdr:cNvPr id="20" name="Imagen 19">
          <a:extLst>
            <a:ext uri="{FF2B5EF4-FFF2-40B4-BE49-F238E27FC236}">
              <a16:creationId xmlns:a16="http://schemas.microsoft.com/office/drawing/2014/main" id="{77D3BC79-93A1-41F8-B42C-2EA2CE1964CE}"/>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893050" y="857250"/>
          <a:ext cx="679450" cy="38825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13</xdr:col>
      <xdr:colOff>0</xdr:colOff>
      <xdr:row>35</xdr:row>
      <xdr:rowOff>0</xdr:rowOff>
    </xdr:from>
    <xdr:to>
      <xdr:col>13</xdr:col>
      <xdr:colOff>0</xdr:colOff>
      <xdr:row>35</xdr:row>
      <xdr:rowOff>0</xdr:rowOff>
    </xdr:to>
    <xdr:sp macro="" textlink="">
      <xdr:nvSpPr>
        <xdr:cNvPr id="2" name="Line 11">
          <a:extLst>
            <a:ext uri="{FF2B5EF4-FFF2-40B4-BE49-F238E27FC236}">
              <a16:creationId xmlns:a16="http://schemas.microsoft.com/office/drawing/2014/main" id="{157278AF-28A6-485B-AF16-305A6FD3F372}"/>
            </a:ext>
          </a:extLst>
        </xdr:cNvPr>
        <xdr:cNvSpPr>
          <a:spLocks noChangeShapeType="1"/>
        </xdr:cNvSpPr>
      </xdr:nvSpPr>
      <xdr:spPr bwMode="auto">
        <a:xfrm>
          <a:off x="9077325" y="7048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0</xdr:rowOff>
    </xdr:from>
    <xdr:to>
      <xdr:col>4</xdr:col>
      <xdr:colOff>0</xdr:colOff>
      <xdr:row>35</xdr:row>
      <xdr:rowOff>0</xdr:rowOff>
    </xdr:to>
    <xdr:sp macro="" textlink="">
      <xdr:nvSpPr>
        <xdr:cNvPr id="3" name="Line 14">
          <a:extLst>
            <a:ext uri="{FF2B5EF4-FFF2-40B4-BE49-F238E27FC236}">
              <a16:creationId xmlns:a16="http://schemas.microsoft.com/office/drawing/2014/main" id="{562FE799-9282-41DC-9E60-9D04A3AAB6AB}"/>
            </a:ext>
          </a:extLst>
        </xdr:cNvPr>
        <xdr:cNvSpPr>
          <a:spLocks noChangeShapeType="1"/>
        </xdr:cNvSpPr>
      </xdr:nvSpPr>
      <xdr:spPr bwMode="auto">
        <a:xfrm>
          <a:off x="2476500" y="7048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0</xdr:rowOff>
    </xdr:from>
    <xdr:to>
      <xdr:col>4</xdr:col>
      <xdr:colOff>0</xdr:colOff>
      <xdr:row>35</xdr:row>
      <xdr:rowOff>0</xdr:rowOff>
    </xdr:to>
    <xdr:sp macro="" textlink="">
      <xdr:nvSpPr>
        <xdr:cNvPr id="4" name="Line 15">
          <a:extLst>
            <a:ext uri="{FF2B5EF4-FFF2-40B4-BE49-F238E27FC236}">
              <a16:creationId xmlns:a16="http://schemas.microsoft.com/office/drawing/2014/main" id="{5A2CDF6F-A8A3-4604-859C-C11B325A847F}"/>
            </a:ext>
          </a:extLst>
        </xdr:cNvPr>
        <xdr:cNvSpPr>
          <a:spLocks noChangeShapeType="1"/>
        </xdr:cNvSpPr>
      </xdr:nvSpPr>
      <xdr:spPr bwMode="auto">
        <a:xfrm>
          <a:off x="2476500" y="7048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0</xdr:rowOff>
    </xdr:from>
    <xdr:to>
      <xdr:col>4</xdr:col>
      <xdr:colOff>0</xdr:colOff>
      <xdr:row>35</xdr:row>
      <xdr:rowOff>0</xdr:rowOff>
    </xdr:to>
    <xdr:sp macro="" textlink="">
      <xdr:nvSpPr>
        <xdr:cNvPr id="5" name="Line 16">
          <a:extLst>
            <a:ext uri="{FF2B5EF4-FFF2-40B4-BE49-F238E27FC236}">
              <a16:creationId xmlns:a16="http://schemas.microsoft.com/office/drawing/2014/main" id="{BA8E9D7D-43B8-4084-8C74-5A6EAB00D034}"/>
            </a:ext>
          </a:extLst>
        </xdr:cNvPr>
        <xdr:cNvSpPr>
          <a:spLocks noChangeShapeType="1"/>
        </xdr:cNvSpPr>
      </xdr:nvSpPr>
      <xdr:spPr bwMode="auto">
        <a:xfrm>
          <a:off x="2476500" y="7048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0</xdr:rowOff>
    </xdr:from>
    <xdr:to>
      <xdr:col>4</xdr:col>
      <xdr:colOff>0</xdr:colOff>
      <xdr:row>35</xdr:row>
      <xdr:rowOff>0</xdr:rowOff>
    </xdr:to>
    <xdr:sp macro="" textlink="">
      <xdr:nvSpPr>
        <xdr:cNvPr id="6" name="Line 17">
          <a:extLst>
            <a:ext uri="{FF2B5EF4-FFF2-40B4-BE49-F238E27FC236}">
              <a16:creationId xmlns:a16="http://schemas.microsoft.com/office/drawing/2014/main" id="{D5DF30CD-F779-4DE7-8B54-C903D26C6E25}"/>
            </a:ext>
          </a:extLst>
        </xdr:cNvPr>
        <xdr:cNvSpPr>
          <a:spLocks noChangeShapeType="1"/>
        </xdr:cNvSpPr>
      </xdr:nvSpPr>
      <xdr:spPr bwMode="auto">
        <a:xfrm>
          <a:off x="2476500" y="7048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0</xdr:rowOff>
    </xdr:from>
    <xdr:to>
      <xdr:col>4</xdr:col>
      <xdr:colOff>0</xdr:colOff>
      <xdr:row>35</xdr:row>
      <xdr:rowOff>0</xdr:rowOff>
    </xdr:to>
    <xdr:sp macro="" textlink="">
      <xdr:nvSpPr>
        <xdr:cNvPr id="7" name="Line 18">
          <a:extLst>
            <a:ext uri="{FF2B5EF4-FFF2-40B4-BE49-F238E27FC236}">
              <a16:creationId xmlns:a16="http://schemas.microsoft.com/office/drawing/2014/main" id="{13A1C5A0-CA94-43A2-BD49-B6E6BD01A1EC}"/>
            </a:ext>
          </a:extLst>
        </xdr:cNvPr>
        <xdr:cNvSpPr>
          <a:spLocks noChangeShapeType="1"/>
        </xdr:cNvSpPr>
      </xdr:nvSpPr>
      <xdr:spPr bwMode="auto">
        <a:xfrm>
          <a:off x="2476500" y="7048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0</xdr:rowOff>
    </xdr:from>
    <xdr:to>
      <xdr:col>4</xdr:col>
      <xdr:colOff>0</xdr:colOff>
      <xdr:row>35</xdr:row>
      <xdr:rowOff>0</xdr:rowOff>
    </xdr:to>
    <xdr:sp macro="" textlink="">
      <xdr:nvSpPr>
        <xdr:cNvPr id="8" name="Line 19">
          <a:extLst>
            <a:ext uri="{FF2B5EF4-FFF2-40B4-BE49-F238E27FC236}">
              <a16:creationId xmlns:a16="http://schemas.microsoft.com/office/drawing/2014/main" id="{1FEBDA52-FB41-47BC-8C8A-C22D3364A810}"/>
            </a:ext>
          </a:extLst>
        </xdr:cNvPr>
        <xdr:cNvSpPr>
          <a:spLocks noChangeShapeType="1"/>
        </xdr:cNvSpPr>
      </xdr:nvSpPr>
      <xdr:spPr bwMode="auto">
        <a:xfrm>
          <a:off x="2476500" y="7048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0</xdr:rowOff>
    </xdr:from>
    <xdr:to>
      <xdr:col>4</xdr:col>
      <xdr:colOff>0</xdr:colOff>
      <xdr:row>35</xdr:row>
      <xdr:rowOff>0</xdr:rowOff>
    </xdr:to>
    <xdr:sp macro="" textlink="">
      <xdr:nvSpPr>
        <xdr:cNvPr id="9" name="Line 20">
          <a:extLst>
            <a:ext uri="{FF2B5EF4-FFF2-40B4-BE49-F238E27FC236}">
              <a16:creationId xmlns:a16="http://schemas.microsoft.com/office/drawing/2014/main" id="{E75436C1-7CF3-42DE-BB2D-2262D8ECEF90}"/>
            </a:ext>
          </a:extLst>
        </xdr:cNvPr>
        <xdr:cNvSpPr>
          <a:spLocks noChangeShapeType="1"/>
        </xdr:cNvSpPr>
      </xdr:nvSpPr>
      <xdr:spPr bwMode="auto">
        <a:xfrm>
          <a:off x="2476500" y="7048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0</xdr:rowOff>
    </xdr:from>
    <xdr:to>
      <xdr:col>4</xdr:col>
      <xdr:colOff>0</xdr:colOff>
      <xdr:row>35</xdr:row>
      <xdr:rowOff>0</xdr:rowOff>
    </xdr:to>
    <xdr:sp macro="" textlink="">
      <xdr:nvSpPr>
        <xdr:cNvPr id="10" name="Line 21">
          <a:extLst>
            <a:ext uri="{FF2B5EF4-FFF2-40B4-BE49-F238E27FC236}">
              <a16:creationId xmlns:a16="http://schemas.microsoft.com/office/drawing/2014/main" id="{505D883A-E288-4AD4-AF26-8B47CD6908C4}"/>
            </a:ext>
          </a:extLst>
        </xdr:cNvPr>
        <xdr:cNvSpPr>
          <a:spLocks noChangeShapeType="1"/>
        </xdr:cNvSpPr>
      </xdr:nvSpPr>
      <xdr:spPr bwMode="auto">
        <a:xfrm>
          <a:off x="2476500" y="7048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35</xdr:row>
      <xdr:rowOff>0</xdr:rowOff>
    </xdr:from>
    <xdr:to>
      <xdr:col>12</xdr:col>
      <xdr:colOff>0</xdr:colOff>
      <xdr:row>35</xdr:row>
      <xdr:rowOff>0</xdr:rowOff>
    </xdr:to>
    <xdr:sp macro="" textlink="">
      <xdr:nvSpPr>
        <xdr:cNvPr id="11" name="Line 11">
          <a:extLst>
            <a:ext uri="{FF2B5EF4-FFF2-40B4-BE49-F238E27FC236}">
              <a16:creationId xmlns:a16="http://schemas.microsoft.com/office/drawing/2014/main" id="{F77459B6-2640-45E5-889A-B89C6429039A}"/>
            </a:ext>
          </a:extLst>
        </xdr:cNvPr>
        <xdr:cNvSpPr>
          <a:spLocks noChangeShapeType="1"/>
        </xdr:cNvSpPr>
      </xdr:nvSpPr>
      <xdr:spPr bwMode="auto">
        <a:xfrm>
          <a:off x="8562975" y="7048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0</xdr:rowOff>
    </xdr:from>
    <xdr:to>
      <xdr:col>4</xdr:col>
      <xdr:colOff>0</xdr:colOff>
      <xdr:row>35</xdr:row>
      <xdr:rowOff>0</xdr:rowOff>
    </xdr:to>
    <xdr:sp macro="" textlink="">
      <xdr:nvSpPr>
        <xdr:cNvPr id="12" name="Line 14">
          <a:extLst>
            <a:ext uri="{FF2B5EF4-FFF2-40B4-BE49-F238E27FC236}">
              <a16:creationId xmlns:a16="http://schemas.microsoft.com/office/drawing/2014/main" id="{6F9ACDC8-EB16-4D39-A2E4-B229DA8EC6C4}"/>
            </a:ext>
          </a:extLst>
        </xdr:cNvPr>
        <xdr:cNvSpPr>
          <a:spLocks noChangeShapeType="1"/>
        </xdr:cNvSpPr>
      </xdr:nvSpPr>
      <xdr:spPr bwMode="auto">
        <a:xfrm>
          <a:off x="2476500" y="7048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0</xdr:rowOff>
    </xdr:from>
    <xdr:to>
      <xdr:col>4</xdr:col>
      <xdr:colOff>0</xdr:colOff>
      <xdr:row>35</xdr:row>
      <xdr:rowOff>0</xdr:rowOff>
    </xdr:to>
    <xdr:sp macro="" textlink="">
      <xdr:nvSpPr>
        <xdr:cNvPr id="13" name="Line 15">
          <a:extLst>
            <a:ext uri="{FF2B5EF4-FFF2-40B4-BE49-F238E27FC236}">
              <a16:creationId xmlns:a16="http://schemas.microsoft.com/office/drawing/2014/main" id="{F252BB77-C739-4D02-BD3E-3F1C74FF9691}"/>
            </a:ext>
          </a:extLst>
        </xdr:cNvPr>
        <xdr:cNvSpPr>
          <a:spLocks noChangeShapeType="1"/>
        </xdr:cNvSpPr>
      </xdr:nvSpPr>
      <xdr:spPr bwMode="auto">
        <a:xfrm>
          <a:off x="2476500" y="7048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0</xdr:rowOff>
    </xdr:from>
    <xdr:to>
      <xdr:col>4</xdr:col>
      <xdr:colOff>0</xdr:colOff>
      <xdr:row>35</xdr:row>
      <xdr:rowOff>0</xdr:rowOff>
    </xdr:to>
    <xdr:sp macro="" textlink="">
      <xdr:nvSpPr>
        <xdr:cNvPr id="14" name="Line 16">
          <a:extLst>
            <a:ext uri="{FF2B5EF4-FFF2-40B4-BE49-F238E27FC236}">
              <a16:creationId xmlns:a16="http://schemas.microsoft.com/office/drawing/2014/main" id="{0333C46E-AAC6-45CE-B2E7-6E6505A3E9D7}"/>
            </a:ext>
          </a:extLst>
        </xdr:cNvPr>
        <xdr:cNvSpPr>
          <a:spLocks noChangeShapeType="1"/>
        </xdr:cNvSpPr>
      </xdr:nvSpPr>
      <xdr:spPr bwMode="auto">
        <a:xfrm>
          <a:off x="2476500" y="7048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0</xdr:rowOff>
    </xdr:from>
    <xdr:to>
      <xdr:col>4</xdr:col>
      <xdr:colOff>0</xdr:colOff>
      <xdr:row>35</xdr:row>
      <xdr:rowOff>0</xdr:rowOff>
    </xdr:to>
    <xdr:sp macro="" textlink="">
      <xdr:nvSpPr>
        <xdr:cNvPr id="15" name="Line 17">
          <a:extLst>
            <a:ext uri="{FF2B5EF4-FFF2-40B4-BE49-F238E27FC236}">
              <a16:creationId xmlns:a16="http://schemas.microsoft.com/office/drawing/2014/main" id="{D993BC15-2B78-466B-87F0-2453EC80F7CE}"/>
            </a:ext>
          </a:extLst>
        </xdr:cNvPr>
        <xdr:cNvSpPr>
          <a:spLocks noChangeShapeType="1"/>
        </xdr:cNvSpPr>
      </xdr:nvSpPr>
      <xdr:spPr bwMode="auto">
        <a:xfrm>
          <a:off x="2476500" y="7048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0</xdr:rowOff>
    </xdr:from>
    <xdr:to>
      <xdr:col>4</xdr:col>
      <xdr:colOff>0</xdr:colOff>
      <xdr:row>35</xdr:row>
      <xdr:rowOff>0</xdr:rowOff>
    </xdr:to>
    <xdr:sp macro="" textlink="">
      <xdr:nvSpPr>
        <xdr:cNvPr id="16" name="Line 18">
          <a:extLst>
            <a:ext uri="{FF2B5EF4-FFF2-40B4-BE49-F238E27FC236}">
              <a16:creationId xmlns:a16="http://schemas.microsoft.com/office/drawing/2014/main" id="{91E09A6D-FB61-4A2E-A195-2CDC834FAC40}"/>
            </a:ext>
          </a:extLst>
        </xdr:cNvPr>
        <xdr:cNvSpPr>
          <a:spLocks noChangeShapeType="1"/>
        </xdr:cNvSpPr>
      </xdr:nvSpPr>
      <xdr:spPr bwMode="auto">
        <a:xfrm>
          <a:off x="2476500" y="7048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0</xdr:rowOff>
    </xdr:from>
    <xdr:to>
      <xdr:col>4</xdr:col>
      <xdr:colOff>0</xdr:colOff>
      <xdr:row>35</xdr:row>
      <xdr:rowOff>0</xdr:rowOff>
    </xdr:to>
    <xdr:sp macro="" textlink="">
      <xdr:nvSpPr>
        <xdr:cNvPr id="17" name="Line 19">
          <a:extLst>
            <a:ext uri="{FF2B5EF4-FFF2-40B4-BE49-F238E27FC236}">
              <a16:creationId xmlns:a16="http://schemas.microsoft.com/office/drawing/2014/main" id="{8AD7F0F6-97A4-420D-878D-504D796BD3ED}"/>
            </a:ext>
          </a:extLst>
        </xdr:cNvPr>
        <xdr:cNvSpPr>
          <a:spLocks noChangeShapeType="1"/>
        </xdr:cNvSpPr>
      </xdr:nvSpPr>
      <xdr:spPr bwMode="auto">
        <a:xfrm>
          <a:off x="2476500" y="7048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0</xdr:rowOff>
    </xdr:from>
    <xdr:to>
      <xdr:col>4</xdr:col>
      <xdr:colOff>0</xdr:colOff>
      <xdr:row>35</xdr:row>
      <xdr:rowOff>0</xdr:rowOff>
    </xdr:to>
    <xdr:sp macro="" textlink="">
      <xdr:nvSpPr>
        <xdr:cNvPr id="18" name="Line 20">
          <a:extLst>
            <a:ext uri="{FF2B5EF4-FFF2-40B4-BE49-F238E27FC236}">
              <a16:creationId xmlns:a16="http://schemas.microsoft.com/office/drawing/2014/main" id="{AB6EF587-A24E-4959-8FF4-40138FC51E25}"/>
            </a:ext>
          </a:extLst>
        </xdr:cNvPr>
        <xdr:cNvSpPr>
          <a:spLocks noChangeShapeType="1"/>
        </xdr:cNvSpPr>
      </xdr:nvSpPr>
      <xdr:spPr bwMode="auto">
        <a:xfrm>
          <a:off x="2476500" y="7048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0</xdr:rowOff>
    </xdr:from>
    <xdr:to>
      <xdr:col>4</xdr:col>
      <xdr:colOff>0</xdr:colOff>
      <xdr:row>35</xdr:row>
      <xdr:rowOff>0</xdr:rowOff>
    </xdr:to>
    <xdr:sp macro="" textlink="">
      <xdr:nvSpPr>
        <xdr:cNvPr id="19" name="Line 21">
          <a:extLst>
            <a:ext uri="{FF2B5EF4-FFF2-40B4-BE49-F238E27FC236}">
              <a16:creationId xmlns:a16="http://schemas.microsoft.com/office/drawing/2014/main" id="{D3CE55E0-C090-4BF0-B5BC-F003E29C1A64}"/>
            </a:ext>
          </a:extLst>
        </xdr:cNvPr>
        <xdr:cNvSpPr>
          <a:spLocks noChangeShapeType="1"/>
        </xdr:cNvSpPr>
      </xdr:nvSpPr>
      <xdr:spPr bwMode="auto">
        <a:xfrm>
          <a:off x="2476500" y="7048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9</xdr:col>
      <xdr:colOff>180975</xdr:colOff>
      <xdr:row>0</xdr:row>
      <xdr:rowOff>0</xdr:rowOff>
    </xdr:from>
    <xdr:to>
      <xdr:col>13</xdr:col>
      <xdr:colOff>11531</xdr:colOff>
      <xdr:row>0</xdr:row>
      <xdr:rowOff>718093</xdr:rowOff>
    </xdr:to>
    <xdr:pic>
      <xdr:nvPicPr>
        <xdr:cNvPr id="21" name="Imagen 1">
          <a:extLst>
            <a:ext uri="{FF2B5EF4-FFF2-40B4-BE49-F238E27FC236}">
              <a16:creationId xmlns:a16="http://schemas.microsoft.com/office/drawing/2014/main" id="{E6A2CC81-6607-464A-A7FA-9EBDF3B174B0}"/>
            </a:ext>
          </a:extLst>
        </xdr:cNvPr>
        <xdr:cNvPicPr>
          <a:picLocks noChangeAspect="1"/>
        </xdr:cNvPicPr>
      </xdr:nvPicPr>
      <xdr:blipFill rotWithShape="1">
        <a:blip xmlns:r="http://schemas.openxmlformats.org/officeDocument/2006/relationships" r:embed="rId1" cstate="print">
          <a:lum bright="70000" contrast="-70000"/>
          <a:extLst>
            <a:ext uri="{28A0092B-C50C-407E-A947-70E740481C1C}">
              <a14:useLocalDpi xmlns:a14="http://schemas.microsoft.com/office/drawing/2010/main" val="0"/>
            </a:ext>
          </a:extLst>
        </a:blip>
        <a:srcRect t="43275" r="51332" b="38735"/>
        <a:stretch/>
      </xdr:blipFill>
      <xdr:spPr bwMode="auto">
        <a:xfrm>
          <a:off x="6467475" y="0"/>
          <a:ext cx="2621381" cy="7180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152400</xdr:rowOff>
    </xdr:from>
    <xdr:to>
      <xdr:col>1</xdr:col>
      <xdr:colOff>409575</xdr:colOff>
      <xdr:row>0</xdr:row>
      <xdr:rowOff>520596</xdr:rowOff>
    </xdr:to>
    <xdr:pic>
      <xdr:nvPicPr>
        <xdr:cNvPr id="22" name="Picture 18" descr="Ocesa LINQ | Our Work | Lumston">
          <a:extLst>
            <a:ext uri="{FF2B5EF4-FFF2-40B4-BE49-F238E27FC236}">
              <a16:creationId xmlns:a16="http://schemas.microsoft.com/office/drawing/2014/main" id="{CDEA3D4C-06C8-4D2E-9153-A82FDCB01152}"/>
            </a:ext>
          </a:extLst>
        </xdr:cNvPr>
        <xdr:cNvPicPr>
          <a:picLocks noChangeAspect="1" noChangeArrowheads="1"/>
        </xdr:cNvPicPr>
      </xdr:nvPicPr>
      <xdr:blipFill rotWithShape="1">
        <a:blip xmlns:r="http://schemas.openxmlformats.org/officeDocument/2006/relationships" r:embed="rId2" cstate="print">
          <a:clrChange>
            <a:clrFrom>
              <a:srgbClr val="1FB6A7"/>
            </a:clrFrom>
            <a:clrTo>
              <a:srgbClr val="1FB6A7">
                <a:alpha val="0"/>
              </a:srgbClr>
            </a:clrTo>
          </a:clrChange>
          <a:biLevel thresh="25000"/>
          <a:extLst>
            <a:ext uri="{28A0092B-C50C-407E-A947-70E740481C1C}">
              <a14:useLocalDpi xmlns:a14="http://schemas.microsoft.com/office/drawing/2010/main" val="0"/>
            </a:ext>
          </a:extLst>
        </a:blip>
        <a:srcRect l="23898" t="34920" r="23882" b="32853"/>
        <a:stretch/>
      </xdr:blipFill>
      <xdr:spPr bwMode="auto">
        <a:xfrm>
          <a:off x="133350" y="152400"/>
          <a:ext cx="895350" cy="368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942975</xdr:colOff>
      <xdr:row>1</xdr:row>
      <xdr:rowOff>123825</xdr:rowOff>
    </xdr:from>
    <xdr:to>
      <xdr:col>12</xdr:col>
      <xdr:colOff>457265</xdr:colOff>
      <xdr:row>3</xdr:row>
      <xdr:rowOff>247720</xdr:rowOff>
    </xdr:to>
    <xdr:pic>
      <xdr:nvPicPr>
        <xdr:cNvPr id="23" name="Imagen 22">
          <a:extLst>
            <a:ext uri="{FF2B5EF4-FFF2-40B4-BE49-F238E27FC236}">
              <a16:creationId xmlns:a16="http://schemas.microsoft.com/office/drawing/2014/main" id="{B87D839F-4412-45FE-AB8B-BCC7D2AC3567}"/>
            </a:ext>
          </a:extLst>
        </xdr:cNvPr>
        <xdr:cNvPicPr>
          <a:picLocks noChangeAspect="1"/>
        </xdr:cNvPicPr>
      </xdr:nvPicPr>
      <xdr:blipFill>
        <a:blip xmlns:r="http://schemas.openxmlformats.org/officeDocument/2006/relationships" r:embed="rId3"/>
        <a:stretch>
          <a:fillRect/>
        </a:stretch>
      </xdr:blipFill>
      <xdr:spPr>
        <a:xfrm>
          <a:off x="8553450" y="857250"/>
          <a:ext cx="466790" cy="504895"/>
        </a:xfrm>
        <a:prstGeom prst="rect">
          <a:avLst/>
        </a:prstGeom>
      </xdr:spPr>
    </xdr:pic>
    <xdr:clientData/>
  </xdr:twoCellAnchor>
  <xdr:twoCellAnchor>
    <xdr:from>
      <xdr:col>4</xdr:col>
      <xdr:colOff>0</xdr:colOff>
      <xdr:row>36</xdr:row>
      <xdr:rowOff>0</xdr:rowOff>
    </xdr:from>
    <xdr:to>
      <xdr:col>4</xdr:col>
      <xdr:colOff>0</xdr:colOff>
      <xdr:row>36</xdr:row>
      <xdr:rowOff>0</xdr:rowOff>
    </xdr:to>
    <xdr:sp macro="" textlink="">
      <xdr:nvSpPr>
        <xdr:cNvPr id="40" name="Line 14">
          <a:extLst>
            <a:ext uri="{FF2B5EF4-FFF2-40B4-BE49-F238E27FC236}">
              <a16:creationId xmlns:a16="http://schemas.microsoft.com/office/drawing/2014/main" id="{BE1135E1-B9BC-4FF9-973A-A67588DE2D93}"/>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41" name="Line 15">
          <a:extLst>
            <a:ext uri="{FF2B5EF4-FFF2-40B4-BE49-F238E27FC236}">
              <a16:creationId xmlns:a16="http://schemas.microsoft.com/office/drawing/2014/main" id="{6BD877A8-3168-4E3B-90AD-3D6715E7C46B}"/>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42" name="Line 16">
          <a:extLst>
            <a:ext uri="{FF2B5EF4-FFF2-40B4-BE49-F238E27FC236}">
              <a16:creationId xmlns:a16="http://schemas.microsoft.com/office/drawing/2014/main" id="{EF6733EF-885B-4D98-A825-C0DEE715E5E1}"/>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43" name="Line 17">
          <a:extLst>
            <a:ext uri="{FF2B5EF4-FFF2-40B4-BE49-F238E27FC236}">
              <a16:creationId xmlns:a16="http://schemas.microsoft.com/office/drawing/2014/main" id="{304BF81C-5AFD-49C4-A143-5EDA2623BE7A}"/>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44" name="Line 18">
          <a:extLst>
            <a:ext uri="{FF2B5EF4-FFF2-40B4-BE49-F238E27FC236}">
              <a16:creationId xmlns:a16="http://schemas.microsoft.com/office/drawing/2014/main" id="{685EA375-8133-4205-85E3-73D9FADBAFEE}"/>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45" name="Line 19">
          <a:extLst>
            <a:ext uri="{FF2B5EF4-FFF2-40B4-BE49-F238E27FC236}">
              <a16:creationId xmlns:a16="http://schemas.microsoft.com/office/drawing/2014/main" id="{2C423E18-3377-43BB-961A-0D0B5007FC82}"/>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46" name="Line 20">
          <a:extLst>
            <a:ext uri="{FF2B5EF4-FFF2-40B4-BE49-F238E27FC236}">
              <a16:creationId xmlns:a16="http://schemas.microsoft.com/office/drawing/2014/main" id="{4BA82D33-2743-42AB-8D75-93A0A4517767}"/>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47" name="Line 21">
          <a:extLst>
            <a:ext uri="{FF2B5EF4-FFF2-40B4-BE49-F238E27FC236}">
              <a16:creationId xmlns:a16="http://schemas.microsoft.com/office/drawing/2014/main" id="{99DCE077-835D-420B-954D-FEFD35B3C3E2}"/>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48" name="Line 14">
          <a:extLst>
            <a:ext uri="{FF2B5EF4-FFF2-40B4-BE49-F238E27FC236}">
              <a16:creationId xmlns:a16="http://schemas.microsoft.com/office/drawing/2014/main" id="{6A0DD6DE-44AD-4D8A-80A4-5C9DE73BE660}"/>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49" name="Line 15">
          <a:extLst>
            <a:ext uri="{FF2B5EF4-FFF2-40B4-BE49-F238E27FC236}">
              <a16:creationId xmlns:a16="http://schemas.microsoft.com/office/drawing/2014/main" id="{DDCC58D6-63D4-488C-93FE-EE9F67856CF5}"/>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50" name="Line 16">
          <a:extLst>
            <a:ext uri="{FF2B5EF4-FFF2-40B4-BE49-F238E27FC236}">
              <a16:creationId xmlns:a16="http://schemas.microsoft.com/office/drawing/2014/main" id="{781A8360-8E9C-44E7-B457-A3163E2C9F53}"/>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51" name="Line 17">
          <a:extLst>
            <a:ext uri="{FF2B5EF4-FFF2-40B4-BE49-F238E27FC236}">
              <a16:creationId xmlns:a16="http://schemas.microsoft.com/office/drawing/2014/main" id="{6BBB2BB1-1E8D-4BAB-95D2-74AC037E0F10}"/>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52" name="Line 18">
          <a:extLst>
            <a:ext uri="{FF2B5EF4-FFF2-40B4-BE49-F238E27FC236}">
              <a16:creationId xmlns:a16="http://schemas.microsoft.com/office/drawing/2014/main" id="{35EC57BE-1D14-4D36-8319-953C82B482AE}"/>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53" name="Line 19">
          <a:extLst>
            <a:ext uri="{FF2B5EF4-FFF2-40B4-BE49-F238E27FC236}">
              <a16:creationId xmlns:a16="http://schemas.microsoft.com/office/drawing/2014/main" id="{6206D952-CDDF-4B53-BCB1-62D9883DFE79}"/>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54" name="Line 20">
          <a:extLst>
            <a:ext uri="{FF2B5EF4-FFF2-40B4-BE49-F238E27FC236}">
              <a16:creationId xmlns:a16="http://schemas.microsoft.com/office/drawing/2014/main" id="{0A629C5E-9F25-449A-A569-194842D70947}"/>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55" name="Line 21">
          <a:extLst>
            <a:ext uri="{FF2B5EF4-FFF2-40B4-BE49-F238E27FC236}">
              <a16:creationId xmlns:a16="http://schemas.microsoft.com/office/drawing/2014/main" id="{34352B27-D416-4E05-A210-AB513EF98E13}"/>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1</xdr:row>
      <xdr:rowOff>95250</xdr:rowOff>
    </xdr:from>
    <xdr:to>
      <xdr:col>2</xdr:col>
      <xdr:colOff>471086</xdr:colOff>
      <xdr:row>3</xdr:row>
      <xdr:rowOff>285750</xdr:rowOff>
    </xdr:to>
    <xdr:pic>
      <xdr:nvPicPr>
        <xdr:cNvPr id="24" name="Imagen 23">
          <a:extLst>
            <a:ext uri="{FF2B5EF4-FFF2-40B4-BE49-F238E27FC236}">
              <a16:creationId xmlns:a16="http://schemas.microsoft.com/office/drawing/2014/main" id="{EF9D8DA5-0111-4D48-97E0-E1C41895511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828675"/>
          <a:ext cx="1709336" cy="571500"/>
        </a:xfrm>
        <a:prstGeom prst="rect">
          <a:avLst/>
        </a:prstGeom>
      </xdr:spPr>
    </xdr:pic>
    <xdr:clientData/>
  </xdr:twoCellAnchor>
  <xdr:twoCellAnchor editAs="oneCell">
    <xdr:from>
      <xdr:col>10</xdr:col>
      <xdr:colOff>514350</xdr:colOff>
      <xdr:row>1</xdr:row>
      <xdr:rowOff>165100</xdr:rowOff>
    </xdr:from>
    <xdr:to>
      <xdr:col>11</xdr:col>
      <xdr:colOff>476250</xdr:colOff>
      <xdr:row>3</xdr:row>
      <xdr:rowOff>172357</xdr:rowOff>
    </xdr:to>
    <xdr:pic>
      <xdr:nvPicPr>
        <xdr:cNvPr id="20" name="Imagen 19">
          <a:extLst>
            <a:ext uri="{FF2B5EF4-FFF2-40B4-BE49-F238E27FC236}">
              <a16:creationId xmlns:a16="http://schemas.microsoft.com/office/drawing/2014/main" id="{5DE742B8-FFDA-4B29-9974-AA436C357CB8}"/>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772400" y="901700"/>
          <a:ext cx="679450" cy="388257"/>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dicionales-CCB@ocesa.mx"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mailto:adicionales-CCB@ocesa.mx" TargetMode="External"/><Relationship Id="rId5" Type="http://schemas.openxmlformats.org/officeDocument/2006/relationships/comments" Target="../comments6.xml"/><Relationship Id="rId4"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1A662-8FE7-46FF-AF93-6DF18DF4BC0C}">
  <sheetPr codeName="Hoja1">
    <tabColor rgb="FF990033"/>
  </sheetPr>
  <dimension ref="A2:B12"/>
  <sheetViews>
    <sheetView workbookViewId="0">
      <selection activeCell="B3" sqref="B3:B12"/>
    </sheetView>
  </sheetViews>
  <sheetFormatPr baseColWidth="10" defaultRowHeight="12.5"/>
  <cols>
    <col min="1" max="1" width="17.1796875" bestFit="1" customWidth="1"/>
    <col min="2" max="2" width="24.1796875" bestFit="1" customWidth="1"/>
  </cols>
  <sheetData>
    <row r="2" spans="1:2" ht="13">
      <c r="A2" s="103" t="s">
        <v>85</v>
      </c>
      <c r="B2" s="103" t="s">
        <v>86</v>
      </c>
    </row>
    <row r="3" spans="1:2">
      <c r="A3" s="104" t="s">
        <v>41</v>
      </c>
      <c r="B3" s="106" t="s">
        <v>499</v>
      </c>
    </row>
    <row r="4" spans="1:2">
      <c r="A4" s="104" t="s">
        <v>84</v>
      </c>
      <c r="B4" s="108" t="s">
        <v>500</v>
      </c>
    </row>
    <row r="5" spans="1:2">
      <c r="A5" s="104" t="s">
        <v>42</v>
      </c>
      <c r="B5" s="107">
        <v>46231</v>
      </c>
    </row>
    <row r="6" spans="1:2">
      <c r="A6" s="104" t="s">
        <v>43</v>
      </c>
      <c r="B6" s="107">
        <v>46246</v>
      </c>
    </row>
    <row r="7" spans="1:2">
      <c r="A7" s="104" t="s">
        <v>44</v>
      </c>
      <c r="B7" s="456">
        <v>1010071122</v>
      </c>
    </row>
    <row r="8" spans="1:2">
      <c r="A8" s="104" t="s">
        <v>45</v>
      </c>
      <c r="B8" s="108" t="s">
        <v>501</v>
      </c>
    </row>
    <row r="9" spans="1:2">
      <c r="A9" s="104" t="s">
        <v>46</v>
      </c>
      <c r="B9" s="108" t="s">
        <v>501</v>
      </c>
    </row>
    <row r="10" spans="1:2">
      <c r="A10" s="104" t="s">
        <v>47</v>
      </c>
      <c r="B10" s="108" t="s">
        <v>501</v>
      </c>
    </row>
    <row r="11" spans="1:2">
      <c r="A11" s="104" t="s">
        <v>48</v>
      </c>
      <c r="B11" s="108">
        <v>46253</v>
      </c>
    </row>
    <row r="12" spans="1:2">
      <c r="A12" s="105" t="s">
        <v>250</v>
      </c>
      <c r="B12" s="108">
        <v>45889</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342FE-CB25-4653-9168-F0367007158C}">
  <sheetPr>
    <tabColor rgb="FFE32963"/>
    <pageSetUpPr fitToPage="1"/>
  </sheetPr>
  <dimension ref="A1:M91"/>
  <sheetViews>
    <sheetView showGridLines="0" zoomScaleNormal="100" zoomScaleSheetLayoutView="100" workbookViewId="0"/>
  </sheetViews>
  <sheetFormatPr baseColWidth="10" defaultColWidth="11.453125" defaultRowHeight="11.5"/>
  <cols>
    <col min="1" max="4" width="9.26953125" style="2" customWidth="1"/>
    <col min="5" max="9" width="11.453125" style="2" customWidth="1"/>
    <col min="10" max="10" width="9.54296875" style="2" customWidth="1"/>
    <col min="11" max="11" width="10.26953125" style="2" customWidth="1"/>
    <col min="12" max="12" width="14.26953125" style="2" customWidth="1"/>
    <col min="13" max="13" width="7.7265625" style="2" customWidth="1"/>
    <col min="14" max="16384" width="11.453125" style="2"/>
  </cols>
  <sheetData>
    <row r="1" spans="1:13" s="3" customFormat="1" ht="58" customHeight="1">
      <c r="A1" s="250"/>
      <c r="B1" s="250"/>
      <c r="C1" s="250"/>
      <c r="D1" s="251"/>
      <c r="E1" s="251"/>
      <c r="F1" s="251"/>
      <c r="G1" s="251"/>
      <c r="H1" s="251"/>
      <c r="I1" s="251"/>
      <c r="J1" s="251"/>
      <c r="K1" s="251"/>
      <c r="L1" s="251"/>
      <c r="M1" s="251"/>
    </row>
    <row r="2" spans="1:13" s="3" customFormat="1" ht="15" customHeight="1">
      <c r="A2" s="2"/>
      <c r="B2" s="2"/>
      <c r="C2" s="2"/>
      <c r="D2" s="2"/>
      <c r="E2" s="252"/>
      <c r="F2" s="253"/>
      <c r="G2" s="253"/>
      <c r="H2" s="253"/>
      <c r="I2" s="253"/>
      <c r="J2" s="253"/>
      <c r="K2" s="742"/>
      <c r="L2" s="742"/>
      <c r="M2" s="742"/>
    </row>
    <row r="3" spans="1:13" s="3" customFormat="1" ht="15" customHeight="1">
      <c r="A3" s="2"/>
      <c r="B3" s="2"/>
      <c r="C3" s="2"/>
      <c r="D3" s="254"/>
      <c r="E3" s="743" t="s">
        <v>336</v>
      </c>
      <c r="F3" s="743"/>
      <c r="G3" s="743"/>
      <c r="H3" s="743"/>
      <c r="I3" s="743"/>
      <c r="J3" s="743"/>
      <c r="K3" s="742"/>
      <c r="L3" s="742"/>
      <c r="M3" s="742"/>
    </row>
    <row r="4" spans="1:13" s="3" customFormat="1" ht="30" customHeight="1" thickBot="1">
      <c r="A4" s="2"/>
      <c r="B4" s="2"/>
      <c r="C4" s="2"/>
      <c r="D4" s="2"/>
      <c r="E4" s="744" t="s">
        <v>59</v>
      </c>
      <c r="F4" s="744"/>
      <c r="G4" s="744"/>
      <c r="H4" s="744"/>
      <c r="I4" s="744"/>
      <c r="J4" s="744"/>
      <c r="K4" s="252"/>
      <c r="L4" s="255"/>
      <c r="M4" s="2"/>
    </row>
    <row r="5" spans="1:13" s="3" customFormat="1" ht="36.75" customHeight="1" thickBot="1">
      <c r="A5" s="773" t="s">
        <v>440</v>
      </c>
      <c r="B5" s="774"/>
      <c r="C5" s="774"/>
      <c r="D5" s="774"/>
      <c r="E5" s="774"/>
      <c r="F5" s="774"/>
      <c r="G5" s="774"/>
      <c r="H5" s="774"/>
      <c r="I5" s="774"/>
      <c r="J5" s="774"/>
      <c r="K5" s="774"/>
      <c r="L5" s="774"/>
      <c r="M5" s="775"/>
    </row>
    <row r="6" spans="1:13" s="3" customFormat="1" ht="12.75" customHeight="1">
      <c r="A6" s="448" t="s">
        <v>40</v>
      </c>
      <c r="B6" s="449" t="str">
        <f>+'DATOS MAESTROS'!B3</f>
        <v>IBTM 2026</v>
      </c>
      <c r="C6" s="450"/>
      <c r="D6" s="450"/>
      <c r="E6" s="450"/>
      <c r="F6" s="450"/>
      <c r="G6" s="451"/>
      <c r="H6" s="988" t="s">
        <v>39</v>
      </c>
      <c r="I6" s="989"/>
      <c r="J6" s="990" t="str">
        <f>+'DATOS MAESTROS'!B4</f>
        <v>Agosto 19 - 20, 2026</v>
      </c>
      <c r="K6" s="991"/>
      <c r="L6" s="991"/>
      <c r="M6" s="962" t="s">
        <v>305</v>
      </c>
    </row>
    <row r="7" spans="1:13" s="3" customFormat="1" ht="14.5" thickBot="1">
      <c r="A7" s="479" t="s">
        <v>38</v>
      </c>
      <c r="B7" s="480"/>
      <c r="C7" s="480"/>
      <c r="D7" s="480"/>
      <c r="E7" s="480"/>
      <c r="F7" s="480"/>
      <c r="G7" s="480"/>
      <c r="H7" s="480"/>
      <c r="I7" s="480"/>
      <c r="J7" s="480"/>
      <c r="K7" s="480"/>
      <c r="L7" s="480"/>
      <c r="M7" s="963"/>
    </row>
    <row r="8" spans="1:13" s="3" customFormat="1" ht="13" thickBot="1">
      <c r="A8" s="18" t="s">
        <v>37</v>
      </c>
      <c r="B8" s="19"/>
      <c r="C8" s="19"/>
      <c r="D8" s="481"/>
      <c r="E8" s="481"/>
      <c r="F8" s="481"/>
      <c r="G8" s="481"/>
      <c r="H8" s="481"/>
      <c r="I8" s="20"/>
      <c r="J8" s="20"/>
      <c r="K8" s="482" t="s">
        <v>36</v>
      </c>
      <c r="L8" s="483"/>
      <c r="M8" s="963"/>
    </row>
    <row r="9" spans="1:13" s="3" customFormat="1" ht="12.75" customHeight="1">
      <c r="A9" s="21" t="s">
        <v>35</v>
      </c>
      <c r="B9" s="22"/>
      <c r="C9" s="22"/>
      <c r="D9" s="461"/>
      <c r="E9" s="461"/>
      <c r="F9" s="461"/>
      <c r="G9" s="461"/>
      <c r="H9" s="461"/>
      <c r="I9" s="20"/>
      <c r="J9" s="20"/>
      <c r="K9" s="489"/>
      <c r="L9" s="490"/>
      <c r="M9" s="963"/>
    </row>
    <row r="10" spans="1:13" s="3" customFormat="1" ht="13.5" customHeight="1" thickBot="1">
      <c r="A10" s="21" t="s">
        <v>34</v>
      </c>
      <c r="B10" s="22"/>
      <c r="C10" s="22"/>
      <c r="D10" s="461"/>
      <c r="E10" s="461"/>
      <c r="F10" s="461"/>
      <c r="G10" s="461"/>
      <c r="H10" s="461"/>
      <c r="I10" s="20"/>
      <c r="J10" s="20"/>
      <c r="K10" s="491"/>
      <c r="L10" s="492"/>
      <c r="M10" s="963"/>
    </row>
    <row r="11" spans="1:13" s="3" customFormat="1" ht="12.5">
      <c r="A11" s="21" t="s">
        <v>33</v>
      </c>
      <c r="B11" s="22"/>
      <c r="C11" s="22"/>
      <c r="D11" s="461"/>
      <c r="E11" s="461"/>
      <c r="F11" s="461"/>
      <c r="G11" s="461"/>
      <c r="H11" s="461"/>
      <c r="I11" s="23" t="s">
        <v>32</v>
      </c>
      <c r="J11" s="462"/>
      <c r="K11" s="462"/>
      <c r="L11" s="462"/>
      <c r="M11" s="963"/>
    </row>
    <row r="12" spans="1:13" s="3" customFormat="1" ht="12.5">
      <c r="A12" s="21" t="s">
        <v>31</v>
      </c>
      <c r="B12" s="22"/>
      <c r="C12" s="22"/>
      <c r="D12" s="461"/>
      <c r="E12" s="461"/>
      <c r="F12" s="461"/>
      <c r="G12" s="461"/>
      <c r="H12" s="461"/>
      <c r="I12" s="23" t="s">
        <v>30</v>
      </c>
      <c r="J12" s="462"/>
      <c r="K12" s="462"/>
      <c r="L12" s="462"/>
      <c r="M12" s="963"/>
    </row>
    <row r="13" spans="1:13" s="3" customFormat="1" ht="12.5">
      <c r="A13" s="21" t="s">
        <v>29</v>
      </c>
      <c r="B13" s="22"/>
      <c r="C13" s="22"/>
      <c r="D13" s="461"/>
      <c r="E13" s="461"/>
      <c r="F13" s="461"/>
      <c r="G13" s="461"/>
      <c r="H13" s="461"/>
      <c r="I13" s="23" t="s">
        <v>28</v>
      </c>
      <c r="J13" s="462"/>
      <c r="K13" s="462"/>
      <c r="L13" s="462"/>
      <c r="M13" s="963"/>
    </row>
    <row r="14" spans="1:13" s="3" customFormat="1" ht="12.5">
      <c r="A14" s="21" t="s">
        <v>27</v>
      </c>
      <c r="B14" s="22"/>
      <c r="C14" s="22"/>
      <c r="D14" s="461"/>
      <c r="E14" s="461"/>
      <c r="F14" s="461"/>
      <c r="G14" s="461"/>
      <c r="H14" s="461"/>
      <c r="I14" s="23" t="s">
        <v>26</v>
      </c>
      <c r="J14" s="462"/>
      <c r="K14" s="462"/>
      <c r="L14" s="462"/>
      <c r="M14" s="963"/>
    </row>
    <row r="15" spans="1:13" s="3" customFormat="1" ht="12.5">
      <c r="A15" s="21" t="s">
        <v>25</v>
      </c>
      <c r="B15" s="22"/>
      <c r="C15" s="22"/>
      <c r="D15" s="461"/>
      <c r="E15" s="461"/>
      <c r="F15" s="461"/>
      <c r="G15" s="461"/>
      <c r="H15" s="461"/>
      <c r="I15" s="439" t="s">
        <v>91</v>
      </c>
      <c r="J15" s="462"/>
      <c r="K15" s="462"/>
      <c r="L15" s="462"/>
      <c r="M15" s="963"/>
    </row>
    <row r="16" spans="1:13" s="3" customFormat="1" ht="12.5">
      <c r="A16" s="270"/>
      <c r="B16" s="268"/>
      <c r="C16" s="268"/>
      <c r="D16" s="263"/>
      <c r="E16" s="263"/>
      <c r="F16" s="263"/>
      <c r="G16" s="263"/>
      <c r="H16" s="263"/>
      <c r="I16" s="268"/>
      <c r="J16" s="268"/>
      <c r="K16" s="268"/>
      <c r="L16" s="263"/>
      <c r="M16" s="963"/>
    </row>
    <row r="17" spans="1:13" s="3" customFormat="1" ht="14">
      <c r="A17" s="704" t="s">
        <v>24</v>
      </c>
      <c r="B17" s="705"/>
      <c r="C17" s="705"/>
      <c r="D17" s="705"/>
      <c r="E17" s="705"/>
      <c r="F17" s="705"/>
      <c r="G17" s="705"/>
      <c r="H17" s="705"/>
      <c r="I17" s="705"/>
      <c r="J17" s="705"/>
      <c r="K17" s="705"/>
      <c r="L17" s="705"/>
      <c r="M17" s="963"/>
    </row>
    <row r="18" spans="1:13" s="3" customFormat="1" ht="13" customHeight="1">
      <c r="A18" s="784" t="s">
        <v>252</v>
      </c>
      <c r="B18" s="785"/>
      <c r="C18" s="785"/>
      <c r="D18" s="785"/>
      <c r="E18" s="785"/>
      <c r="F18" s="785"/>
      <c r="G18" s="785"/>
      <c r="H18" s="785"/>
      <c r="I18" s="785"/>
      <c r="J18" s="785"/>
      <c r="K18" s="917">
        <f>+'DATOS MAESTROS'!B5</f>
        <v>46231</v>
      </c>
      <c r="L18" s="918"/>
      <c r="M18" s="963"/>
    </row>
    <row r="19" spans="1:13" s="3" customFormat="1" ht="14">
      <c r="A19" s="334"/>
      <c r="B19" s="335"/>
      <c r="C19" s="335"/>
      <c r="D19" s="335"/>
      <c r="E19" s="335"/>
      <c r="F19" s="335"/>
      <c r="G19" s="335"/>
      <c r="H19" s="335"/>
      <c r="I19" s="335"/>
      <c r="J19" s="335"/>
      <c r="K19" s="336"/>
      <c r="L19" s="336"/>
      <c r="M19" s="963"/>
    </row>
    <row r="20" spans="1:13" s="3" customFormat="1" ht="12.75" customHeight="1">
      <c r="A20" s="465" t="s">
        <v>88</v>
      </c>
      <c r="B20" s="466"/>
      <c r="C20" s="466"/>
      <c r="D20" s="466"/>
      <c r="E20" s="466"/>
      <c r="F20" s="466"/>
      <c r="G20" s="466"/>
      <c r="H20" s="466"/>
      <c r="I20" s="466"/>
      <c r="J20" s="466"/>
      <c r="K20" s="466"/>
      <c r="L20" s="466"/>
      <c r="M20" s="963"/>
    </row>
    <row r="21" spans="1:13" s="3" customFormat="1" ht="12.75" customHeight="1">
      <c r="A21" s="438" t="s">
        <v>23</v>
      </c>
      <c r="B21" s="493" t="s">
        <v>22</v>
      </c>
      <c r="C21" s="493"/>
      <c r="D21" s="493"/>
      <c r="E21" s="493"/>
      <c r="F21" s="493"/>
      <c r="G21" s="30" t="s">
        <v>16</v>
      </c>
      <c r="H21" s="493" t="s">
        <v>49</v>
      </c>
      <c r="I21" s="493"/>
      <c r="J21" s="493"/>
      <c r="K21" s="493"/>
      <c r="L21" s="493"/>
      <c r="M21" s="963"/>
    </row>
    <row r="22" spans="1:13" s="3" customFormat="1" ht="12.75" customHeight="1">
      <c r="A22" s="438"/>
      <c r="B22" s="20" t="s">
        <v>21</v>
      </c>
      <c r="C22" s="20"/>
      <c r="D22" s="458">
        <f>+'DATOS MAESTROS'!B7</f>
        <v>1010071122</v>
      </c>
      <c r="E22" s="20"/>
      <c r="F22" s="31"/>
      <c r="G22" s="35" t="s">
        <v>50</v>
      </c>
      <c r="H22" s="20" t="s">
        <v>249</v>
      </c>
      <c r="I22" s="35"/>
      <c r="J22" s="35"/>
      <c r="K22" s="496"/>
      <c r="L22" s="497"/>
      <c r="M22" s="963"/>
    </row>
    <row r="23" spans="1:13" s="3" customFormat="1" ht="12.75" customHeight="1">
      <c r="A23" s="438" t="s">
        <v>20</v>
      </c>
      <c r="B23" s="498" t="s">
        <v>19</v>
      </c>
      <c r="C23" s="498"/>
      <c r="D23" s="499"/>
      <c r="E23" s="499"/>
      <c r="F23" s="499"/>
      <c r="G23" s="35" t="s">
        <v>93</v>
      </c>
      <c r="H23" s="20"/>
      <c r="I23" s="20"/>
      <c r="J23" s="832">
        <f>+'DATOS MAESTROS'!B6</f>
        <v>46246</v>
      </c>
      <c r="K23" s="832"/>
      <c r="L23" s="833"/>
      <c r="M23" s="963"/>
    </row>
    <row r="24" spans="1:13" s="3" customFormat="1" ht="12.5">
      <c r="A24" s="29"/>
      <c r="B24" s="34"/>
      <c r="C24" s="34"/>
      <c r="D24" s="30"/>
      <c r="E24" s="30"/>
      <c r="F24" s="30"/>
      <c r="G24" s="20"/>
      <c r="H24" s="20"/>
      <c r="I24" s="20"/>
      <c r="J24" s="36"/>
      <c r="K24" s="36"/>
      <c r="L24" s="20"/>
      <c r="M24" s="963"/>
    </row>
    <row r="25" spans="1:13" s="3" customFormat="1" ht="14">
      <c r="A25" s="704" t="s">
        <v>18</v>
      </c>
      <c r="B25" s="705"/>
      <c r="C25" s="705"/>
      <c r="D25" s="705"/>
      <c r="E25" s="705"/>
      <c r="F25" s="705"/>
      <c r="G25" s="705"/>
      <c r="H25" s="705"/>
      <c r="I25" s="705"/>
      <c r="J25" s="705"/>
      <c r="K25" s="705"/>
      <c r="L25" s="705"/>
      <c r="M25" s="963"/>
    </row>
    <row r="26" spans="1:13" s="3" customFormat="1" ht="12.5">
      <c r="A26" s="841" t="s">
        <v>17</v>
      </c>
      <c r="B26" s="842"/>
      <c r="C26" s="842"/>
      <c r="D26" s="842"/>
      <c r="E26" s="842"/>
      <c r="F26" s="842"/>
      <c r="G26" s="842"/>
      <c r="H26" s="842"/>
      <c r="I26" s="842"/>
      <c r="J26" s="842"/>
      <c r="K26" s="842"/>
      <c r="L26" s="842"/>
      <c r="M26" s="963"/>
    </row>
    <row r="27" spans="1:13" s="3" customFormat="1" ht="12.75" customHeight="1" thickBot="1">
      <c r="A27" s="272" t="s">
        <v>16</v>
      </c>
      <c r="B27" s="263" t="s">
        <v>49</v>
      </c>
      <c r="C27" s="263"/>
      <c r="D27" s="263"/>
      <c r="E27" s="263"/>
      <c r="F27" s="263"/>
      <c r="G27" s="263"/>
      <c r="H27" s="267"/>
      <c r="I27" s="267"/>
      <c r="J27" s="263"/>
      <c r="K27" s="263"/>
      <c r="L27" s="263"/>
      <c r="M27" s="963"/>
    </row>
    <row r="28" spans="1:13" s="3" customFormat="1" ht="12.75" customHeight="1">
      <c r="A28" s="280"/>
      <c r="B28" s="273"/>
      <c r="C28" s="273"/>
      <c r="D28" s="282"/>
      <c r="E28" s="282"/>
      <c r="F28" s="268"/>
      <c r="G28" s="710" t="s">
        <v>15</v>
      </c>
      <c r="H28" s="711"/>
      <c r="I28" s="712"/>
      <c r="J28" s="712"/>
      <c r="K28" s="712"/>
      <c r="L28" s="712"/>
      <c r="M28" s="963"/>
    </row>
    <row r="29" spans="1:13" s="3" customFormat="1" ht="12.75" customHeight="1" thickBot="1">
      <c r="A29" s="270"/>
      <c r="B29" s="268"/>
      <c r="C29" s="268"/>
      <c r="D29" s="263"/>
      <c r="E29" s="263"/>
      <c r="F29" s="263"/>
      <c r="G29" s="710"/>
      <c r="H29" s="713"/>
      <c r="I29" s="714"/>
      <c r="J29" s="714"/>
      <c r="K29" s="714"/>
      <c r="L29" s="714"/>
      <c r="M29" s="963"/>
    </row>
    <row r="30" spans="1:13" s="3" customFormat="1" ht="12.75" customHeight="1">
      <c r="A30" s="270"/>
      <c r="B30" s="715" t="s">
        <v>14</v>
      </c>
      <c r="C30" s="715"/>
      <c r="D30" s="263"/>
      <c r="E30" s="263"/>
      <c r="F30" s="263"/>
      <c r="G30" s="263"/>
      <c r="H30" s="716" t="s">
        <v>13</v>
      </c>
      <c r="I30" s="716"/>
      <c r="J30" s="716"/>
      <c r="K30" s="716"/>
      <c r="L30" s="716"/>
      <c r="M30" s="963"/>
    </row>
    <row r="31" spans="1:13" s="3" customFormat="1" ht="13" thickBot="1">
      <c r="A31" s="270"/>
      <c r="B31" s="285" t="s">
        <v>12</v>
      </c>
      <c r="C31" s="286"/>
      <c r="E31" s="287" t="s">
        <v>11</v>
      </c>
      <c r="F31" s="288"/>
      <c r="G31" s="263"/>
      <c r="H31" s="284"/>
      <c r="I31" s="284"/>
      <c r="J31" s="284"/>
      <c r="K31" s="284"/>
      <c r="L31" s="284"/>
      <c r="M31" s="963"/>
    </row>
    <row r="32" spans="1:13" s="3" customFormat="1" ht="13.5" customHeight="1">
      <c r="A32" s="289"/>
      <c r="B32" s="287" t="s">
        <v>10</v>
      </c>
      <c r="C32" s="286"/>
      <c r="E32" s="287"/>
      <c r="F32" s="287"/>
      <c r="G32" s="267"/>
      <c r="H32" s="267"/>
      <c r="I32" s="717"/>
      <c r="J32" s="717"/>
      <c r="K32" s="717"/>
      <c r="L32" s="717"/>
      <c r="M32" s="963"/>
    </row>
    <row r="33" spans="1:13" s="3" customFormat="1" ht="13.5" customHeight="1" thickBot="1">
      <c r="A33" s="289"/>
      <c r="B33" s="290" t="s">
        <v>9</v>
      </c>
      <c r="C33" s="286"/>
      <c r="E33" s="287" t="s">
        <v>8</v>
      </c>
      <c r="F33" s="288"/>
      <c r="G33" s="263"/>
      <c r="H33" s="263"/>
      <c r="I33" s="718" t="s">
        <v>7</v>
      </c>
      <c r="J33" s="718"/>
      <c r="K33" s="718"/>
      <c r="L33" s="718"/>
      <c r="M33" s="963"/>
    </row>
    <row r="34" spans="1:13" s="3" customFormat="1" ht="12.5">
      <c r="A34" s="289"/>
      <c r="G34" s="263"/>
      <c r="H34" s="263"/>
      <c r="I34" s="291"/>
      <c r="J34" s="291"/>
      <c r="K34" s="291"/>
      <c r="L34" s="291"/>
      <c r="M34" s="963"/>
    </row>
    <row r="35" spans="1:13" s="3" customFormat="1" ht="12.5">
      <c r="A35" s="289"/>
      <c r="B35" s="287"/>
      <c r="C35" s="268"/>
      <c r="E35" s="287"/>
      <c r="F35" s="287"/>
      <c r="G35" s="263"/>
      <c r="H35" s="263"/>
      <c r="I35" s="291"/>
      <c r="J35" s="291"/>
      <c r="K35" s="291"/>
      <c r="L35" s="291"/>
      <c r="M35" s="963"/>
    </row>
    <row r="36" spans="1:13" s="3" customFormat="1" ht="12.75" customHeight="1">
      <c r="A36" s="289"/>
      <c r="C36" s="268"/>
      <c r="G36" s="267"/>
      <c r="H36" s="267"/>
      <c r="I36" s="719"/>
      <c r="J36" s="719"/>
      <c r="K36" s="719"/>
      <c r="L36" s="719"/>
      <c r="M36" s="963"/>
    </row>
    <row r="37" spans="1:13" s="3" customFormat="1" ht="12.75" customHeight="1">
      <c r="A37" s="292"/>
      <c r="B37" s="268"/>
      <c r="C37" s="268"/>
      <c r="D37" s="293"/>
      <c r="E37" s="293"/>
      <c r="F37" s="293"/>
      <c r="G37" s="293"/>
      <c r="H37" s="293"/>
      <c r="I37" s="720" t="s">
        <v>6</v>
      </c>
      <c r="J37" s="718"/>
      <c r="K37" s="718"/>
      <c r="L37" s="718"/>
      <c r="M37" s="963"/>
    </row>
    <row r="38" spans="1:13" s="3" customFormat="1" ht="15" customHeight="1">
      <c r="A38" s="294" t="s">
        <v>5</v>
      </c>
      <c r="B38" s="296"/>
      <c r="C38" s="296"/>
      <c r="D38" s="297"/>
      <c r="E38" s="297"/>
      <c r="F38" s="297"/>
      <c r="G38" s="297"/>
      <c r="H38" s="297"/>
      <c r="I38" s="297"/>
      <c r="J38" s="297"/>
      <c r="K38" s="297"/>
      <c r="L38" s="297"/>
      <c r="M38" s="963"/>
    </row>
    <row r="39" spans="1:13" s="3" customFormat="1" ht="24" customHeight="1">
      <c r="A39" s="725" t="s">
        <v>466</v>
      </c>
      <c r="B39" s="726"/>
      <c r="C39" s="726"/>
      <c r="D39" s="726"/>
      <c r="E39" s="726"/>
      <c r="F39" s="726"/>
      <c r="G39" s="726"/>
      <c r="H39" s="726"/>
      <c r="I39" s="726"/>
      <c r="J39" s="726"/>
      <c r="K39" s="726"/>
      <c r="L39" s="726"/>
      <c r="M39" s="963"/>
    </row>
    <row r="40" spans="1:13" s="3" customFormat="1" ht="19.5" customHeight="1">
      <c r="A40" s="727"/>
      <c r="B40" s="728"/>
      <c r="C40" s="728"/>
      <c r="D40" s="728"/>
      <c r="E40" s="728"/>
      <c r="F40" s="728"/>
      <c r="G40" s="728"/>
      <c r="H40" s="728"/>
      <c r="I40" s="728"/>
      <c r="J40" s="728"/>
      <c r="K40" s="728"/>
      <c r="L40" s="728"/>
      <c r="M40" s="963"/>
    </row>
    <row r="41" spans="1:13" s="3" customFormat="1" ht="18.75" customHeight="1">
      <c r="A41" s="729"/>
      <c r="B41" s="730"/>
      <c r="C41" s="730"/>
      <c r="D41" s="730"/>
      <c r="E41" s="730"/>
      <c r="F41" s="730"/>
      <c r="G41" s="730"/>
      <c r="H41" s="730"/>
      <c r="I41" s="730"/>
      <c r="J41" s="730"/>
      <c r="K41" s="730"/>
      <c r="L41" s="730"/>
      <c r="M41" s="963"/>
    </row>
    <row r="42" spans="1:13" ht="20.25" customHeight="1">
      <c r="A42" s="298"/>
      <c r="B42" s="252"/>
      <c r="C42" s="252"/>
      <c r="D42" s="252"/>
      <c r="E42" s="252"/>
      <c r="F42" s="252"/>
      <c r="G42" s="252"/>
      <c r="H42" s="252"/>
      <c r="I42" s="252"/>
      <c r="J42" s="252"/>
      <c r="K42" s="252"/>
      <c r="L42" s="252"/>
      <c r="M42" s="963"/>
    </row>
    <row r="43" spans="1:13" ht="13.75" customHeight="1">
      <c r="A43" s="334"/>
      <c r="B43" s="971" t="s">
        <v>337</v>
      </c>
      <c r="C43" s="971"/>
      <c r="D43" s="971"/>
      <c r="E43" s="971"/>
      <c r="F43" s="971"/>
      <c r="G43" s="971"/>
      <c r="H43" s="971"/>
      <c r="I43" s="971"/>
      <c r="J43" s="971"/>
      <c r="K43" s="971"/>
      <c r="L43" s="271"/>
      <c r="M43" s="963"/>
    </row>
    <row r="44" spans="1:13" ht="24" customHeight="1">
      <c r="A44" s="377" t="s">
        <v>53</v>
      </c>
      <c r="B44" s="826" t="s">
        <v>54</v>
      </c>
      <c r="C44" s="987"/>
      <c r="D44" s="987"/>
      <c r="E44" s="987"/>
      <c r="F44" s="987"/>
      <c r="G44" s="987"/>
      <c r="H44" s="987"/>
      <c r="I44" s="827"/>
      <c r="J44" s="826" t="s">
        <v>338</v>
      </c>
      <c r="K44" s="827"/>
      <c r="L44" s="324" t="s">
        <v>310</v>
      </c>
      <c r="M44" s="963"/>
    </row>
    <row r="45" spans="1:13" ht="28.5" customHeight="1">
      <c r="A45" s="374"/>
      <c r="B45" s="691" t="s">
        <v>339</v>
      </c>
      <c r="C45" s="692"/>
      <c r="D45" s="692"/>
      <c r="E45" s="692"/>
      <c r="F45" s="692"/>
      <c r="G45" s="692"/>
      <c r="H45" s="692"/>
      <c r="I45" s="693"/>
      <c r="J45" s="982">
        <v>5909</v>
      </c>
      <c r="K45" s="983"/>
      <c r="L45" s="340">
        <f>+A45*J45</f>
        <v>0</v>
      </c>
      <c r="M45" s="963"/>
    </row>
    <row r="46" spans="1:13" ht="17.25" customHeight="1">
      <c r="A46" s="374"/>
      <c r="B46" s="691" t="s">
        <v>340</v>
      </c>
      <c r="C46" s="692"/>
      <c r="D46" s="692"/>
      <c r="E46" s="692"/>
      <c r="F46" s="692"/>
      <c r="G46" s="692"/>
      <c r="H46" s="692"/>
      <c r="I46" s="693"/>
      <c r="J46" s="982">
        <v>16002</v>
      </c>
      <c r="K46" s="983"/>
      <c r="L46" s="340">
        <f t="shared" ref="L46:L48" si="0">+A46*J46</f>
        <v>0</v>
      </c>
      <c r="M46" s="963"/>
    </row>
    <row r="47" spans="1:13" ht="17.25" customHeight="1">
      <c r="A47" s="374"/>
      <c r="B47" s="984" t="s">
        <v>341</v>
      </c>
      <c r="C47" s="985"/>
      <c r="D47" s="985"/>
      <c r="E47" s="985"/>
      <c r="F47" s="985"/>
      <c r="G47" s="985"/>
      <c r="H47" s="985"/>
      <c r="I47" s="986"/>
      <c r="J47" s="982">
        <v>20175</v>
      </c>
      <c r="K47" s="983"/>
      <c r="L47" s="340">
        <f t="shared" si="0"/>
        <v>0</v>
      </c>
      <c r="M47" s="963"/>
    </row>
    <row r="48" spans="1:13" ht="17.25" customHeight="1" thickBot="1">
      <c r="A48" s="374"/>
      <c r="B48" s="791" t="s">
        <v>342</v>
      </c>
      <c r="C48" s="791"/>
      <c r="D48" s="791"/>
      <c r="E48" s="791"/>
      <c r="F48" s="791"/>
      <c r="G48" s="791"/>
      <c r="H48" s="791"/>
      <c r="I48" s="791"/>
      <c r="J48" s="982">
        <v>24024</v>
      </c>
      <c r="K48" s="983"/>
      <c r="L48" s="340">
        <f t="shared" si="0"/>
        <v>0</v>
      </c>
      <c r="M48" s="963"/>
    </row>
    <row r="49" spans="1:13" ht="16.75" customHeight="1" thickBot="1">
      <c r="A49" s="345"/>
      <c r="B49" s="274"/>
      <c r="C49" s="274"/>
      <c r="D49" s="274"/>
      <c r="E49" s="274"/>
      <c r="F49" s="274"/>
      <c r="G49" s="274"/>
      <c r="H49" s="274"/>
      <c r="I49" s="274"/>
      <c r="J49" s="931" t="s">
        <v>330</v>
      </c>
      <c r="K49" s="932"/>
      <c r="L49" s="346">
        <f>SUM(L45:L48)</f>
        <v>0</v>
      </c>
      <c r="M49" s="963"/>
    </row>
    <row r="50" spans="1:13" ht="16.75" customHeight="1">
      <c r="A50" s="345"/>
      <c r="B50" s="933" t="s">
        <v>331</v>
      </c>
      <c r="C50" s="934"/>
      <c r="D50" s="934"/>
      <c r="E50" s="934"/>
      <c r="F50" s="934"/>
      <c r="G50" s="935"/>
      <c r="H50" s="274"/>
      <c r="I50" s="274"/>
      <c r="J50" s="939" t="s">
        <v>343</v>
      </c>
      <c r="K50" s="940"/>
      <c r="L50" s="347">
        <f>+L49*16%</f>
        <v>0</v>
      </c>
      <c r="M50" s="963"/>
    </row>
    <row r="51" spans="1:13" ht="16.75" customHeight="1" thickBot="1">
      <c r="A51" s="345"/>
      <c r="B51" s="936"/>
      <c r="C51" s="937"/>
      <c r="D51" s="937"/>
      <c r="E51" s="937"/>
      <c r="F51" s="937"/>
      <c r="G51" s="938"/>
      <c r="H51" s="274"/>
      <c r="I51" s="274"/>
      <c r="J51" s="941" t="s">
        <v>121</v>
      </c>
      <c r="K51" s="942"/>
      <c r="L51" s="348">
        <f>+L50+L49</f>
        <v>0</v>
      </c>
      <c r="M51" s="963"/>
    </row>
    <row r="52" spans="1:13" s="299" customFormat="1" ht="14.25" customHeight="1">
      <c r="A52" s="949"/>
      <c r="B52" s="950"/>
      <c r="C52" s="950"/>
      <c r="D52" s="950"/>
      <c r="E52" s="950"/>
      <c r="F52" s="950"/>
      <c r="G52" s="950"/>
      <c r="H52" s="950"/>
      <c r="I52" s="950"/>
      <c r="J52" s="950"/>
      <c r="K52" s="950"/>
      <c r="L52" s="950"/>
      <c r="M52" s="963"/>
    </row>
    <row r="53" spans="1:13" s="299" customFormat="1" ht="21" customHeight="1">
      <c r="A53" s="780" t="s">
        <v>72</v>
      </c>
      <c r="B53" s="781"/>
      <c r="C53" s="781"/>
      <c r="D53" s="781"/>
      <c r="E53" s="781"/>
      <c r="F53" s="781"/>
      <c r="G53" s="781"/>
      <c r="H53" s="781"/>
      <c r="I53" s="781"/>
      <c r="J53" s="781"/>
      <c r="K53" s="781"/>
      <c r="L53" s="337"/>
      <c r="M53" s="963"/>
    </row>
    <row r="54" spans="1:13" s="299" customFormat="1" ht="25.5" customHeight="1">
      <c r="A54" s="951"/>
      <c r="B54" s="952"/>
      <c r="C54" s="952"/>
      <c r="D54" s="952"/>
      <c r="E54" s="952"/>
      <c r="F54" s="952"/>
      <c r="G54" s="952"/>
      <c r="H54" s="952"/>
      <c r="I54" s="952"/>
      <c r="J54" s="952"/>
      <c r="K54" s="952"/>
      <c r="L54" s="952"/>
      <c r="M54" s="963"/>
    </row>
    <row r="55" spans="1:13" s="299" customFormat="1" ht="25.5" customHeight="1">
      <c r="A55" s="951" t="s">
        <v>73</v>
      </c>
      <c r="B55" s="952"/>
      <c r="C55" s="952"/>
      <c r="D55" s="952"/>
      <c r="E55" s="952"/>
      <c r="F55" s="952"/>
      <c r="G55" s="952"/>
      <c r="H55" s="952"/>
      <c r="I55" s="952"/>
      <c r="J55" s="952"/>
      <c r="K55" s="952"/>
      <c r="L55" s="952"/>
      <c r="M55" s="963"/>
    </row>
    <row r="56" spans="1:13" s="299" customFormat="1" ht="25.5" customHeight="1" thickBot="1">
      <c r="A56" s="447"/>
      <c r="B56" s="349"/>
      <c r="C56" s="349"/>
      <c r="D56" s="349"/>
      <c r="E56" s="349"/>
      <c r="F56" s="349"/>
      <c r="G56" s="349"/>
      <c r="H56" s="349"/>
      <c r="I56" s="349"/>
      <c r="J56" s="349"/>
      <c r="K56" s="349"/>
      <c r="L56" s="349"/>
      <c r="M56" s="963"/>
    </row>
    <row r="57" spans="1:13" s="299" customFormat="1" ht="12" customHeight="1" thickBot="1">
      <c r="A57" s="452"/>
      <c r="B57" s="350"/>
      <c r="C57" s="351"/>
      <c r="D57" s="351"/>
      <c r="E57" s="351"/>
      <c r="F57" s="922" t="s">
        <v>74</v>
      </c>
      <c r="G57" s="922"/>
      <c r="H57" s="926"/>
      <c r="I57" s="925"/>
      <c r="J57" s="351"/>
      <c r="K57" s="351"/>
      <c r="L57" s="351"/>
      <c r="M57" s="963"/>
    </row>
    <row r="58" spans="1:13" s="299" customFormat="1" ht="12" customHeight="1" thickBot="1">
      <c r="A58" s="452"/>
      <c r="B58" s="350"/>
      <c r="C58" s="351"/>
      <c r="D58" s="351"/>
      <c r="E58" s="351"/>
      <c r="F58" s="351"/>
      <c r="G58" s="351"/>
      <c r="H58" s="351"/>
      <c r="I58" s="351"/>
      <c r="J58" s="351"/>
      <c r="K58" s="351"/>
      <c r="L58" s="351"/>
      <c r="M58" s="963"/>
    </row>
    <row r="59" spans="1:13" s="299" customFormat="1" ht="20.149999999999999" customHeight="1">
      <c r="A59" s="452"/>
      <c r="B59" s="350"/>
      <c r="C59" s="351"/>
      <c r="D59" s="351"/>
      <c r="E59" s="351"/>
      <c r="F59" s="352"/>
      <c r="G59" s="353"/>
      <c r="H59" s="354"/>
      <c r="I59" s="353"/>
      <c r="J59" s="351"/>
      <c r="K59" s="351"/>
      <c r="L59" s="351"/>
      <c r="M59" s="963"/>
    </row>
    <row r="60" spans="1:13" s="299" customFormat="1" ht="20.149999999999999" customHeight="1">
      <c r="A60" s="270"/>
      <c r="B60" s="268"/>
      <c r="C60" s="283"/>
      <c r="D60" s="283"/>
      <c r="E60" s="283"/>
      <c r="F60" s="355"/>
      <c r="G60" s="356"/>
      <c r="H60" s="357"/>
      <c r="I60" s="356"/>
      <c r="J60" s="283"/>
      <c r="K60" s="283"/>
      <c r="L60" s="283"/>
      <c r="M60" s="963"/>
    </row>
    <row r="61" spans="1:13" s="299" customFormat="1" ht="20.149999999999999" customHeight="1">
      <c r="A61" s="270"/>
      <c r="B61" s="268"/>
      <c r="C61" s="283"/>
      <c r="D61" s="283"/>
      <c r="E61" s="283"/>
      <c r="F61" s="355"/>
      <c r="G61" s="356"/>
      <c r="H61" s="357"/>
      <c r="I61" s="356"/>
      <c r="J61" s="283"/>
      <c r="K61" s="283"/>
      <c r="L61" s="283"/>
      <c r="M61" s="963"/>
    </row>
    <row r="62" spans="1:13" s="299" customFormat="1" ht="20.149999999999999" customHeight="1">
      <c r="A62" s="270"/>
      <c r="B62" s="268"/>
      <c r="C62" s="283"/>
      <c r="D62" s="283"/>
      <c r="E62" s="283"/>
      <c r="F62" s="355"/>
      <c r="G62" s="356"/>
      <c r="H62" s="357"/>
      <c r="I62" s="356"/>
      <c r="J62" s="283"/>
      <c r="K62" s="283"/>
      <c r="L62" s="283"/>
      <c r="M62" s="963"/>
    </row>
    <row r="63" spans="1:13" s="299" customFormat="1" ht="20.149999999999999" customHeight="1" thickBot="1">
      <c r="A63" s="270"/>
      <c r="B63" s="268"/>
      <c r="C63" s="283"/>
      <c r="D63" s="283"/>
      <c r="E63" s="283"/>
      <c r="F63" s="358"/>
      <c r="G63" s="359"/>
      <c r="H63" s="360"/>
      <c r="I63" s="359"/>
      <c r="J63" s="283"/>
      <c r="K63" s="351"/>
      <c r="L63" s="351"/>
      <c r="M63" s="963"/>
    </row>
    <row r="64" spans="1:13" s="299" customFormat="1" ht="20.149999999999999" customHeight="1">
      <c r="A64" s="270"/>
      <c r="C64" s="927" t="s">
        <v>75</v>
      </c>
      <c r="D64" s="928"/>
      <c r="E64" s="283"/>
      <c r="F64" s="361"/>
      <c r="G64" s="362"/>
      <c r="H64" s="363"/>
      <c r="I64" s="362"/>
      <c r="J64" s="351"/>
      <c r="K64" s="929"/>
      <c r="L64" s="927" t="s">
        <v>76</v>
      </c>
      <c r="M64" s="963"/>
    </row>
    <row r="65" spans="1:13" s="299" customFormat="1" ht="20.149999999999999" customHeight="1">
      <c r="A65" s="452"/>
      <c r="C65" s="927"/>
      <c r="D65" s="928"/>
      <c r="E65" s="351"/>
      <c r="F65" s="364"/>
      <c r="G65" s="365"/>
      <c r="H65" s="366"/>
      <c r="I65" s="365"/>
      <c r="J65" s="351"/>
      <c r="K65" s="928"/>
      <c r="L65" s="927"/>
      <c r="M65" s="963"/>
    </row>
    <row r="66" spans="1:13" s="299" customFormat="1" ht="20.149999999999999" customHeight="1">
      <c r="A66" s="453"/>
      <c r="B66" s="367"/>
      <c r="C66" s="351"/>
      <c r="D66" s="351"/>
      <c r="E66" s="351"/>
      <c r="F66" s="364"/>
      <c r="G66" s="365"/>
      <c r="H66" s="366"/>
      <c r="I66" s="365"/>
      <c r="J66" s="351"/>
      <c r="K66" s="351"/>
      <c r="L66" s="351"/>
      <c r="M66" s="963"/>
    </row>
    <row r="67" spans="1:13" s="299" customFormat="1" ht="20.149999999999999" customHeight="1">
      <c r="A67" s="452"/>
      <c r="B67" s="350"/>
      <c r="C67" s="351"/>
      <c r="D67" s="351"/>
      <c r="E67" s="351"/>
      <c r="F67" s="364"/>
      <c r="G67" s="365"/>
      <c r="H67" s="366"/>
      <c r="I67" s="365"/>
      <c r="J67" s="351"/>
      <c r="K67" s="351"/>
      <c r="L67" s="351"/>
      <c r="M67" s="963"/>
    </row>
    <row r="68" spans="1:13" s="299" customFormat="1" ht="20.149999999999999" customHeight="1" thickBot="1">
      <c r="A68" s="452"/>
      <c r="B68" s="350"/>
      <c r="C68" s="351"/>
      <c r="D68" s="351"/>
      <c r="E68" s="351"/>
      <c r="F68" s="368"/>
      <c r="G68" s="369"/>
      <c r="H68" s="370"/>
      <c r="I68" s="369"/>
      <c r="J68" s="351"/>
      <c r="K68" s="351"/>
      <c r="L68" s="351"/>
      <c r="M68" s="963"/>
    </row>
    <row r="69" spans="1:13" s="299" customFormat="1" ht="20.149999999999999" customHeight="1">
      <c r="A69" s="452"/>
      <c r="B69" s="350"/>
      <c r="C69" s="351"/>
      <c r="D69" s="351"/>
      <c r="E69" s="351"/>
      <c r="F69" s="351"/>
      <c r="G69" s="922" t="s">
        <v>77</v>
      </c>
      <c r="H69" s="922"/>
      <c r="I69" s="351"/>
      <c r="J69" s="351"/>
      <c r="K69" s="351"/>
      <c r="L69" s="351"/>
      <c r="M69" s="963"/>
    </row>
    <row r="70" spans="1:13" s="299" customFormat="1" ht="12" customHeight="1" thickBot="1">
      <c r="A70" s="452"/>
      <c r="B70" s="350"/>
      <c r="C70" s="351"/>
      <c r="D70" s="351"/>
      <c r="E70" s="351"/>
      <c r="F70" s="351"/>
      <c r="G70" s="351"/>
      <c r="H70" s="351"/>
      <c r="I70" s="351"/>
      <c r="J70" s="351"/>
      <c r="K70" s="351"/>
      <c r="L70" s="351"/>
      <c r="M70" s="963"/>
    </row>
    <row r="71" spans="1:13" s="299" customFormat="1" ht="24" customHeight="1" thickBot="1">
      <c r="A71" s="452"/>
      <c r="B71" s="350"/>
      <c r="C71" s="351"/>
      <c r="D71" s="351"/>
      <c r="E71" s="351"/>
      <c r="F71" s="922" t="s">
        <v>78</v>
      </c>
      <c r="G71" s="923"/>
      <c r="H71" s="924"/>
      <c r="I71" s="925"/>
      <c r="J71" s="351"/>
      <c r="K71" s="351"/>
      <c r="L71" s="351"/>
      <c r="M71" s="963"/>
    </row>
    <row r="72" spans="1:13" s="299" customFormat="1" ht="15" customHeight="1">
      <c r="A72" s="270"/>
      <c r="B72" s="268"/>
      <c r="C72" s="268"/>
      <c r="D72" s="268"/>
      <c r="E72" s="268"/>
      <c r="F72" s="268"/>
      <c r="G72" s="268"/>
      <c r="H72" s="268"/>
      <c r="I72" s="268"/>
      <c r="J72" s="268"/>
      <c r="K72" s="268"/>
      <c r="L72" s="268"/>
      <c r="M72" s="963"/>
    </row>
    <row r="73" spans="1:13" s="299" customFormat="1" ht="21" customHeight="1">
      <c r="A73" s="780" t="s">
        <v>1</v>
      </c>
      <c r="B73" s="781"/>
      <c r="C73" s="781"/>
      <c r="D73" s="781"/>
      <c r="E73" s="781"/>
      <c r="F73" s="781"/>
      <c r="G73" s="781"/>
      <c r="H73" s="781"/>
      <c r="I73" s="781"/>
      <c r="J73" s="781"/>
      <c r="K73" s="781"/>
      <c r="L73" s="337"/>
      <c r="M73" s="963"/>
    </row>
    <row r="74" spans="1:13" s="299" customFormat="1" ht="13.5" customHeight="1">
      <c r="A74" s="980" t="s">
        <v>333</v>
      </c>
      <c r="B74" s="981"/>
      <c r="C74" s="981"/>
      <c r="D74" s="981"/>
      <c r="E74" s="981"/>
      <c r="F74" s="981"/>
      <c r="G74" s="981"/>
      <c r="H74" s="981"/>
      <c r="I74" s="981"/>
      <c r="J74" s="981"/>
      <c r="K74" s="981"/>
      <c r="L74" s="981"/>
      <c r="M74" s="963"/>
    </row>
    <row r="75" spans="1:13" s="299" customFormat="1" ht="12" customHeight="1">
      <c r="A75" s="974" t="s">
        <v>344</v>
      </c>
      <c r="B75" s="975"/>
      <c r="C75" s="975"/>
      <c r="D75" s="975"/>
      <c r="E75" s="975"/>
      <c r="F75" s="975"/>
      <c r="G75" s="975"/>
      <c r="H75" s="975"/>
      <c r="I75" s="975"/>
      <c r="J75" s="975"/>
      <c r="K75" s="975"/>
      <c r="L75" s="975"/>
      <c r="M75" s="963"/>
    </row>
    <row r="76" spans="1:13" s="299" customFormat="1" ht="25.5" customHeight="1">
      <c r="A76" s="974" t="s">
        <v>487</v>
      </c>
      <c r="B76" s="975"/>
      <c r="C76" s="975"/>
      <c r="D76" s="975"/>
      <c r="E76" s="975"/>
      <c r="F76" s="975"/>
      <c r="G76" s="975"/>
      <c r="H76" s="975"/>
      <c r="I76" s="975"/>
      <c r="J76" s="975"/>
      <c r="K76" s="975"/>
      <c r="L76" s="975"/>
      <c r="M76" s="963"/>
    </row>
    <row r="77" spans="1:13" s="299" customFormat="1" ht="24" customHeight="1">
      <c r="A77" s="974" t="s">
        <v>481</v>
      </c>
      <c r="B77" s="975"/>
      <c r="C77" s="975"/>
      <c r="D77" s="975"/>
      <c r="E77" s="975"/>
      <c r="F77" s="975"/>
      <c r="G77" s="975"/>
      <c r="H77" s="975"/>
      <c r="I77" s="975"/>
      <c r="J77" s="975"/>
      <c r="K77" s="975"/>
      <c r="L77" s="975"/>
      <c r="M77" s="963"/>
    </row>
    <row r="78" spans="1:13" s="299" customFormat="1" ht="15" customHeight="1">
      <c r="A78" s="972" t="s">
        <v>334</v>
      </c>
      <c r="B78" s="973"/>
      <c r="C78" s="973"/>
      <c r="D78" s="973"/>
      <c r="E78" s="973"/>
      <c r="F78" s="973"/>
      <c r="G78" s="973"/>
      <c r="H78" s="973"/>
      <c r="I78" s="973"/>
      <c r="J78" s="973"/>
      <c r="K78" s="973"/>
      <c r="L78" s="973"/>
      <c r="M78" s="963"/>
    </row>
    <row r="79" spans="1:13" s="299" customFormat="1" ht="18.75" customHeight="1">
      <c r="A79" s="972" t="s">
        <v>488</v>
      </c>
      <c r="B79" s="973"/>
      <c r="C79" s="973"/>
      <c r="D79" s="973"/>
      <c r="E79" s="973"/>
      <c r="F79" s="973"/>
      <c r="G79" s="973"/>
      <c r="H79" s="973"/>
      <c r="I79" s="973"/>
      <c r="J79" s="973"/>
      <c r="K79" s="973"/>
      <c r="L79" s="973"/>
      <c r="M79" s="963"/>
    </row>
    <row r="80" spans="1:13" s="299" customFormat="1" ht="14.25" customHeight="1">
      <c r="A80" s="972" t="s">
        <v>489</v>
      </c>
      <c r="B80" s="973"/>
      <c r="C80" s="973"/>
      <c r="D80" s="973"/>
      <c r="E80" s="973"/>
      <c r="F80" s="973"/>
      <c r="G80" s="973"/>
      <c r="H80" s="973"/>
      <c r="I80" s="973"/>
      <c r="J80" s="973"/>
      <c r="K80" s="973"/>
      <c r="L80" s="973"/>
      <c r="M80" s="963"/>
    </row>
    <row r="81" spans="1:13" s="299" customFormat="1" ht="16.5" customHeight="1">
      <c r="A81" s="978" t="s">
        <v>437</v>
      </c>
      <c r="B81" s="979"/>
      <c r="C81" s="979"/>
      <c r="D81" s="979"/>
      <c r="E81" s="979"/>
      <c r="F81" s="979"/>
      <c r="G81" s="979"/>
      <c r="H81" s="979"/>
      <c r="I81" s="979"/>
      <c r="J81" s="979"/>
      <c r="K81" s="979"/>
      <c r="L81" s="979"/>
      <c r="M81" s="963"/>
    </row>
    <row r="82" spans="1:13" s="299" customFormat="1" ht="12" customHeight="1">
      <c r="A82" s="974" t="s">
        <v>345</v>
      </c>
      <c r="B82" s="975"/>
      <c r="C82" s="975"/>
      <c r="D82" s="975"/>
      <c r="E82" s="975"/>
      <c r="F82" s="975"/>
      <c r="G82" s="975"/>
      <c r="H82" s="975"/>
      <c r="I82" s="975"/>
      <c r="J82" s="975"/>
      <c r="K82" s="975"/>
      <c r="L82" s="975"/>
      <c r="M82" s="963"/>
    </row>
    <row r="83" spans="1:13" s="299" customFormat="1" ht="17.25" customHeight="1">
      <c r="A83" s="974" t="s">
        <v>490</v>
      </c>
      <c r="B83" s="975"/>
      <c r="C83" s="975"/>
      <c r="D83" s="975"/>
      <c r="E83" s="975"/>
      <c r="F83" s="975"/>
      <c r="G83" s="975"/>
      <c r="H83" s="975"/>
      <c r="I83" s="975"/>
      <c r="J83" s="975"/>
      <c r="K83" s="975"/>
      <c r="L83" s="975"/>
      <c r="M83" s="963"/>
    </row>
    <row r="84" spans="1:13" s="299" customFormat="1" ht="30" customHeight="1">
      <c r="A84" s="974" t="s">
        <v>346</v>
      </c>
      <c r="B84" s="975"/>
      <c r="C84" s="975"/>
      <c r="D84" s="975"/>
      <c r="E84" s="975"/>
      <c r="F84" s="975"/>
      <c r="G84" s="975"/>
      <c r="H84" s="975"/>
      <c r="I84" s="975"/>
      <c r="J84" s="975"/>
      <c r="K84" s="975"/>
      <c r="L84" s="975"/>
      <c r="M84" s="963"/>
    </row>
    <row r="85" spans="1:13" s="299" customFormat="1" ht="26.25" customHeight="1">
      <c r="A85" s="972" t="s">
        <v>347</v>
      </c>
      <c r="B85" s="973"/>
      <c r="C85" s="973"/>
      <c r="D85" s="973"/>
      <c r="E85" s="973"/>
      <c r="F85" s="973"/>
      <c r="G85" s="973"/>
      <c r="H85" s="973"/>
      <c r="I85" s="973"/>
      <c r="J85" s="973"/>
      <c r="K85" s="973"/>
      <c r="L85" s="973"/>
      <c r="M85" s="963"/>
    </row>
    <row r="86" spans="1:13" s="299" customFormat="1" ht="17.25" customHeight="1">
      <c r="A86" s="972" t="s">
        <v>348</v>
      </c>
      <c r="B86" s="973"/>
      <c r="C86" s="973"/>
      <c r="D86" s="973"/>
      <c r="E86" s="973"/>
      <c r="F86" s="973"/>
      <c r="G86" s="973"/>
      <c r="H86" s="973"/>
      <c r="I86" s="973"/>
      <c r="J86" s="973"/>
      <c r="K86" s="973"/>
      <c r="L86" s="973"/>
      <c r="M86" s="963"/>
    </row>
    <row r="87" spans="1:13" ht="15" customHeight="1">
      <c r="A87" s="615" t="s">
        <v>89</v>
      </c>
      <c r="B87" s="616"/>
      <c r="C87" s="616"/>
      <c r="D87" s="616"/>
      <c r="E87" s="616"/>
      <c r="F87" s="616"/>
      <c r="G87" s="616"/>
      <c r="H87" s="616"/>
      <c r="I87" s="616"/>
      <c r="J87" s="616"/>
      <c r="K87" s="616"/>
      <c r="L87" s="616"/>
      <c r="M87" s="963"/>
    </row>
    <row r="88" spans="1:13" s="299" customFormat="1" ht="17.25" customHeight="1" thickBot="1">
      <c r="A88" s="686"/>
      <c r="B88" s="687"/>
      <c r="C88" s="687"/>
      <c r="D88" s="687"/>
      <c r="E88" s="687"/>
      <c r="F88" s="687"/>
      <c r="G88" s="687"/>
      <c r="H88" s="687"/>
      <c r="I88" s="687"/>
      <c r="J88" s="687"/>
      <c r="K88" s="687"/>
      <c r="L88" s="687"/>
      <c r="M88" s="963"/>
    </row>
    <row r="89" spans="1:13" ht="35.25" customHeight="1">
      <c r="A89" s="670" t="s">
        <v>297</v>
      </c>
      <c r="B89" s="671"/>
      <c r="C89" s="671"/>
      <c r="D89" s="671"/>
      <c r="E89" s="671"/>
      <c r="F89" s="671"/>
      <c r="G89" s="671"/>
      <c r="H89" s="671"/>
      <c r="I89" s="671"/>
      <c r="J89" s="671"/>
      <c r="K89" s="671"/>
      <c r="L89" s="671"/>
      <c r="M89" s="963"/>
    </row>
    <row r="90" spans="1:13" ht="18">
      <c r="A90" s="992" t="s">
        <v>0</v>
      </c>
      <c r="B90" s="993"/>
      <c r="C90" s="993"/>
      <c r="D90" s="993"/>
      <c r="E90" s="993"/>
      <c r="F90" s="993"/>
      <c r="G90" s="993"/>
      <c r="H90" s="993"/>
      <c r="I90" s="993"/>
      <c r="J90" s="993"/>
      <c r="K90" s="993"/>
      <c r="L90" s="993"/>
      <c r="M90" s="963"/>
    </row>
    <row r="91" spans="1:13" ht="16" thickBot="1">
      <c r="A91" s="976" t="s">
        <v>90</v>
      </c>
      <c r="B91" s="977"/>
      <c r="C91" s="977"/>
      <c r="D91" s="977"/>
      <c r="E91" s="977"/>
      <c r="F91" s="977"/>
      <c r="G91" s="977"/>
      <c r="H91" s="977"/>
      <c r="I91" s="977"/>
      <c r="J91" s="977"/>
      <c r="K91" s="977"/>
      <c r="L91" s="977"/>
      <c r="M91" s="964"/>
    </row>
  </sheetData>
  <sheetProtection algorithmName="SHA-512" hashValue="eQzaXbmITW6V7iooc74RGGGFC6cmUYWDf+hwirT4CynnDUO4naNkhaspnepptZZnILbra9yH5CXD1k9u4GLGig==" saltValue="7nYKyEgMUkPlY7a+Arye6g==" spinCount="100000" sheet="1" objects="1" scenarios="1"/>
  <mergeCells count="90">
    <mergeCell ref="K2:M3"/>
    <mergeCell ref="E3:J3"/>
    <mergeCell ref="E4:J4"/>
    <mergeCell ref="A5:M5"/>
    <mergeCell ref="H6:I6"/>
    <mergeCell ref="J6:L6"/>
    <mergeCell ref="M6:M91"/>
    <mergeCell ref="A7:L7"/>
    <mergeCell ref="D8:H8"/>
    <mergeCell ref="K8:L8"/>
    <mergeCell ref="D9:H9"/>
    <mergeCell ref="K9:L10"/>
    <mergeCell ref="D10:H10"/>
    <mergeCell ref="D11:H11"/>
    <mergeCell ref="A87:L87"/>
    <mergeCell ref="A90:L90"/>
    <mergeCell ref="J11:L11"/>
    <mergeCell ref="A25:L25"/>
    <mergeCell ref="A26:L26"/>
    <mergeCell ref="D13:H13"/>
    <mergeCell ref="J13:L13"/>
    <mergeCell ref="D14:H14"/>
    <mergeCell ref="J14:L14"/>
    <mergeCell ref="D15:H15"/>
    <mergeCell ref="A17:L17"/>
    <mergeCell ref="D12:H12"/>
    <mergeCell ref="J12:L12"/>
    <mergeCell ref="J23:L23"/>
    <mergeCell ref="K18:L18"/>
    <mergeCell ref="A18:J18"/>
    <mergeCell ref="I32:L32"/>
    <mergeCell ref="I36:L36"/>
    <mergeCell ref="G28:G29"/>
    <mergeCell ref="H28:L29"/>
    <mergeCell ref="B30:C30"/>
    <mergeCell ref="H30:L30"/>
    <mergeCell ref="I33:L33"/>
    <mergeCell ref="A39:L41"/>
    <mergeCell ref="B43:K43"/>
    <mergeCell ref="B44:I44"/>
    <mergeCell ref="J44:K44"/>
    <mergeCell ref="B45:I45"/>
    <mergeCell ref="J45:K45"/>
    <mergeCell ref="B50:G51"/>
    <mergeCell ref="J50:K50"/>
    <mergeCell ref="J51:K51"/>
    <mergeCell ref="B46:I46"/>
    <mergeCell ref="J46:K46"/>
    <mergeCell ref="B47:I47"/>
    <mergeCell ref="J47:K47"/>
    <mergeCell ref="B48:I48"/>
    <mergeCell ref="J48:K48"/>
    <mergeCell ref="J49:K49"/>
    <mergeCell ref="A53:K53"/>
    <mergeCell ref="A54:L54"/>
    <mergeCell ref="A55:L55"/>
    <mergeCell ref="F57:G57"/>
    <mergeCell ref="H57:I57"/>
    <mergeCell ref="A86:L86"/>
    <mergeCell ref="A88:L88"/>
    <mergeCell ref="A89:L89"/>
    <mergeCell ref="A91:L91"/>
    <mergeCell ref="A20:L20"/>
    <mergeCell ref="H21:L21"/>
    <mergeCell ref="K22:L22"/>
    <mergeCell ref="B23:F23"/>
    <mergeCell ref="A79:L79"/>
    <mergeCell ref="A80:L80"/>
    <mergeCell ref="A81:L81"/>
    <mergeCell ref="A82:L82"/>
    <mergeCell ref="A83:L83"/>
    <mergeCell ref="A84:L84"/>
    <mergeCell ref="A73:K73"/>
    <mergeCell ref="A74:L74"/>
    <mergeCell ref="I37:L37"/>
    <mergeCell ref="B21:F21"/>
    <mergeCell ref="J15:L15"/>
    <mergeCell ref="A85:L85"/>
    <mergeCell ref="A75:L75"/>
    <mergeCell ref="A76:L76"/>
    <mergeCell ref="A77:L77"/>
    <mergeCell ref="A78:L78"/>
    <mergeCell ref="C64:C65"/>
    <mergeCell ref="D64:D65"/>
    <mergeCell ref="K64:K65"/>
    <mergeCell ref="L64:L65"/>
    <mergeCell ref="G69:H69"/>
    <mergeCell ref="F71:G71"/>
    <mergeCell ref="H71:I71"/>
    <mergeCell ref="A52:L52"/>
  </mergeCells>
  <printOptions horizontalCentered="1"/>
  <pageMargins left="0.39370078740157483" right="0.39370078740157483" top="0.39370078740157483" bottom="1.5748031496062993" header="0.11811023622047245" footer="0"/>
  <pageSetup scale="68" fitToHeight="5" orientation="portrait"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CC492-8F4B-4E37-92C5-38E1358CF824}">
  <sheetPr>
    <tabColor rgb="FFC00000"/>
  </sheetPr>
  <dimension ref="A1:N70"/>
  <sheetViews>
    <sheetView showGridLines="0" zoomScaleNormal="100" zoomScaleSheetLayoutView="100" workbookViewId="0"/>
  </sheetViews>
  <sheetFormatPr baseColWidth="10" defaultColWidth="11.453125" defaultRowHeight="11.5"/>
  <cols>
    <col min="1" max="5" width="9.26953125" style="2" customWidth="1"/>
    <col min="6" max="12" width="11.453125" style="2" customWidth="1"/>
    <col min="13" max="13" width="14.26953125" style="2" customWidth="1"/>
    <col min="14" max="14" width="7.7265625" style="2" customWidth="1"/>
    <col min="15" max="16384" width="11.453125" style="2"/>
  </cols>
  <sheetData>
    <row r="1" spans="1:14" s="3" customFormat="1" ht="58" customHeight="1">
      <c r="A1" s="250"/>
      <c r="B1" s="250"/>
      <c r="C1" s="250"/>
      <c r="D1" s="250"/>
      <c r="E1" s="251"/>
      <c r="F1" s="251"/>
      <c r="G1" s="251"/>
      <c r="H1" s="251"/>
      <c r="I1" s="251"/>
      <c r="J1" s="251"/>
      <c r="K1" s="251"/>
      <c r="L1" s="251"/>
      <c r="M1" s="251"/>
      <c r="N1" s="251"/>
    </row>
    <row r="2" spans="1:14" s="3" customFormat="1" ht="15" customHeight="1">
      <c r="A2" s="2"/>
      <c r="B2" s="2"/>
      <c r="C2" s="2"/>
      <c r="D2" s="2"/>
      <c r="E2" s="2"/>
      <c r="F2" s="252"/>
      <c r="G2" s="253"/>
      <c r="H2" s="253"/>
      <c r="I2" s="253"/>
      <c r="J2" s="253"/>
      <c r="K2" s="253"/>
      <c r="L2" s="742"/>
      <c r="M2" s="742"/>
      <c r="N2" s="742"/>
    </row>
    <row r="3" spans="1:14" s="3" customFormat="1" ht="15" customHeight="1">
      <c r="A3" s="2"/>
      <c r="B3" s="2"/>
      <c r="C3" s="2"/>
      <c r="D3" s="2"/>
      <c r="E3" s="254"/>
      <c r="F3" s="743" t="s">
        <v>375</v>
      </c>
      <c r="G3" s="743"/>
      <c r="H3" s="743"/>
      <c r="I3" s="743"/>
      <c r="J3" s="743"/>
      <c r="K3" s="743"/>
      <c r="L3" s="742"/>
      <c r="M3" s="742"/>
      <c r="N3" s="742"/>
    </row>
    <row r="4" spans="1:14" s="3" customFormat="1" ht="30" customHeight="1" thickBot="1">
      <c r="A4" s="2"/>
      <c r="B4" s="2"/>
      <c r="C4" s="2"/>
      <c r="D4" s="2"/>
      <c r="E4" s="2"/>
      <c r="F4" s="744" t="s">
        <v>247</v>
      </c>
      <c r="G4" s="744"/>
      <c r="H4" s="744"/>
      <c r="I4" s="744"/>
      <c r="J4" s="744"/>
      <c r="K4" s="744"/>
      <c r="L4" s="252"/>
      <c r="M4" s="255"/>
      <c r="N4" s="2"/>
    </row>
    <row r="5" spans="1:14" s="3" customFormat="1" ht="36.75" customHeight="1" thickBot="1">
      <c r="A5" s="773" t="s">
        <v>440</v>
      </c>
      <c r="B5" s="774"/>
      <c r="C5" s="774"/>
      <c r="D5" s="774"/>
      <c r="E5" s="774"/>
      <c r="F5" s="774"/>
      <c r="G5" s="774"/>
      <c r="H5" s="774"/>
      <c r="I5" s="774"/>
      <c r="J5" s="774"/>
      <c r="K5" s="774"/>
      <c r="L5" s="774"/>
      <c r="M5" s="774"/>
      <c r="N5" s="775"/>
    </row>
    <row r="6" spans="1:14" s="3" customFormat="1" ht="12.75" customHeight="1">
      <c r="A6" s="256" t="s">
        <v>40</v>
      </c>
      <c r="B6" s="1027" t="str">
        <f>+'DATOS MAESTROS'!B3</f>
        <v>IBTM 2026</v>
      </c>
      <c r="C6" s="1028"/>
      <c r="D6" s="1028"/>
      <c r="E6" s="1028"/>
      <c r="F6" s="1028"/>
      <c r="G6" s="1028"/>
      <c r="H6" s="1029"/>
      <c r="I6" s="1027" t="s">
        <v>39</v>
      </c>
      <c r="J6" s="1029"/>
      <c r="K6" s="1030" t="str">
        <f>+'DATOS MAESTROS'!B4</f>
        <v>Agosto 19 - 20, 2026</v>
      </c>
      <c r="L6" s="1031"/>
      <c r="M6" s="1031"/>
      <c r="N6" s="1032" t="s">
        <v>52</v>
      </c>
    </row>
    <row r="7" spans="1:14" s="3" customFormat="1" ht="14.5" thickBot="1">
      <c r="A7" s="1035" t="s">
        <v>38</v>
      </c>
      <c r="B7" s="1036"/>
      <c r="C7" s="1036"/>
      <c r="D7" s="1036"/>
      <c r="E7" s="1036"/>
      <c r="F7" s="1036"/>
      <c r="G7" s="1036"/>
      <c r="H7" s="1036"/>
      <c r="I7" s="1036"/>
      <c r="J7" s="1036"/>
      <c r="K7" s="1036"/>
      <c r="L7" s="1036"/>
      <c r="M7" s="1036"/>
      <c r="N7" s="1033"/>
    </row>
    <row r="8" spans="1:14" s="3" customFormat="1" ht="13" thickBot="1">
      <c r="A8" s="260" t="s">
        <v>37</v>
      </c>
      <c r="B8" s="261"/>
      <c r="C8" s="262"/>
      <c r="D8" s="262"/>
      <c r="E8" s="777"/>
      <c r="F8" s="777"/>
      <c r="G8" s="777"/>
      <c r="H8" s="777"/>
      <c r="I8" s="777"/>
      <c r="J8" s="263"/>
      <c r="K8" s="263"/>
      <c r="L8" s="778" t="s">
        <v>36</v>
      </c>
      <c r="M8" s="779"/>
      <c r="N8" s="1033"/>
    </row>
    <row r="9" spans="1:14" s="3" customFormat="1" ht="12.5">
      <c r="A9" s="266" t="s">
        <v>35</v>
      </c>
      <c r="B9" s="267"/>
      <c r="C9" s="268"/>
      <c r="D9" s="268"/>
      <c r="E9" s="741"/>
      <c r="F9" s="741"/>
      <c r="G9" s="741"/>
      <c r="H9" s="741"/>
      <c r="I9" s="741"/>
      <c r="J9" s="263"/>
      <c r="K9" s="263"/>
      <c r="L9" s="756"/>
      <c r="M9" s="757"/>
      <c r="N9" s="1033"/>
    </row>
    <row r="10" spans="1:14" s="3" customFormat="1" ht="13" thickBot="1">
      <c r="A10" s="266" t="s">
        <v>34</v>
      </c>
      <c r="B10" s="267"/>
      <c r="C10" s="268"/>
      <c r="D10" s="268"/>
      <c r="E10" s="741"/>
      <c r="F10" s="741"/>
      <c r="G10" s="741"/>
      <c r="H10" s="741"/>
      <c r="I10" s="741"/>
      <c r="J10" s="263"/>
      <c r="K10" s="263"/>
      <c r="L10" s="758"/>
      <c r="M10" s="759"/>
      <c r="N10" s="1033"/>
    </row>
    <row r="11" spans="1:14" s="3" customFormat="1" ht="12.5">
      <c r="A11" s="266" t="s">
        <v>33</v>
      </c>
      <c r="B11" s="267"/>
      <c r="C11" s="268"/>
      <c r="D11" s="268"/>
      <c r="E11" s="741"/>
      <c r="F11" s="741"/>
      <c r="G11" s="741"/>
      <c r="H11" s="741"/>
      <c r="I11" s="741"/>
      <c r="J11" s="269" t="s">
        <v>32</v>
      </c>
      <c r="K11" s="675"/>
      <c r="L11" s="675"/>
      <c r="M11" s="675"/>
      <c r="N11" s="1033"/>
    </row>
    <row r="12" spans="1:14" s="3" customFormat="1" ht="12.5">
      <c r="A12" s="266" t="s">
        <v>31</v>
      </c>
      <c r="B12" s="267"/>
      <c r="C12" s="268"/>
      <c r="D12" s="268"/>
      <c r="E12" s="741"/>
      <c r="F12" s="741"/>
      <c r="G12" s="741"/>
      <c r="H12" s="741"/>
      <c r="I12" s="741"/>
      <c r="J12" s="269" t="s">
        <v>30</v>
      </c>
      <c r="K12" s="675"/>
      <c r="L12" s="675"/>
      <c r="M12" s="675"/>
      <c r="N12" s="1033"/>
    </row>
    <row r="13" spans="1:14" s="3" customFormat="1" ht="12.5">
      <c r="A13" s="266" t="s">
        <v>29</v>
      </c>
      <c r="B13" s="267"/>
      <c r="C13" s="268"/>
      <c r="D13" s="268"/>
      <c r="E13" s="741"/>
      <c r="F13" s="741"/>
      <c r="G13" s="741"/>
      <c r="H13" s="741"/>
      <c r="I13" s="741"/>
      <c r="J13" s="269" t="s">
        <v>28</v>
      </c>
      <c r="K13" s="675"/>
      <c r="L13" s="675"/>
      <c r="M13" s="675"/>
      <c r="N13" s="1033"/>
    </row>
    <row r="14" spans="1:14" s="3" customFormat="1" ht="12.5">
      <c r="A14" s="266" t="s">
        <v>27</v>
      </c>
      <c r="B14" s="267"/>
      <c r="C14" s="268"/>
      <c r="D14" s="268"/>
      <c r="E14" s="741"/>
      <c r="F14" s="741"/>
      <c r="G14" s="741"/>
      <c r="H14" s="741"/>
      <c r="I14" s="741"/>
      <c r="J14" s="269" t="s">
        <v>26</v>
      </c>
      <c r="K14" s="675"/>
      <c r="L14" s="675"/>
      <c r="M14" s="675"/>
      <c r="N14" s="1033"/>
    </row>
    <row r="15" spans="1:14" s="3" customFormat="1" ht="12" customHeight="1">
      <c r="A15" s="266" t="s">
        <v>25</v>
      </c>
      <c r="B15" s="267"/>
      <c r="C15" s="268"/>
      <c r="D15" s="268"/>
      <c r="E15" s="741"/>
      <c r="F15" s="741"/>
      <c r="G15" s="741"/>
      <c r="H15" s="741"/>
      <c r="I15" s="741"/>
      <c r="J15" s="437" t="s">
        <v>91</v>
      </c>
      <c r="K15" s="675"/>
      <c r="L15" s="675"/>
      <c r="M15" s="675"/>
      <c r="N15" s="1033"/>
    </row>
    <row r="16" spans="1:14" s="3" customFormat="1" ht="12.5">
      <c r="A16" s="268"/>
      <c r="B16" s="268"/>
      <c r="C16" s="268"/>
      <c r="D16" s="268"/>
      <c r="E16" s="263"/>
      <c r="F16" s="263"/>
      <c r="G16" s="263"/>
      <c r="H16" s="263"/>
      <c r="I16" s="263"/>
      <c r="J16" s="268"/>
      <c r="K16" s="268"/>
      <c r="L16" s="268"/>
      <c r="M16" s="263"/>
      <c r="N16" s="1033"/>
    </row>
    <row r="17" spans="1:14" s="3" customFormat="1" ht="15" customHeight="1">
      <c r="A17" s="704" t="s">
        <v>24</v>
      </c>
      <c r="B17" s="705"/>
      <c r="C17" s="705"/>
      <c r="D17" s="705"/>
      <c r="E17" s="705"/>
      <c r="F17" s="705"/>
      <c r="G17" s="705"/>
      <c r="H17" s="705"/>
      <c r="I17" s="705"/>
      <c r="J17" s="705"/>
      <c r="K17" s="705"/>
      <c r="L17" s="705"/>
      <c r="M17" s="705"/>
      <c r="N17" s="1033"/>
    </row>
    <row r="18" spans="1:14" s="3" customFormat="1" ht="15" customHeight="1">
      <c r="A18" s="1023" t="s">
        <v>252</v>
      </c>
      <c r="B18" s="1024"/>
      <c r="C18" s="1024"/>
      <c r="D18" s="1024"/>
      <c r="E18" s="1024"/>
      <c r="F18" s="1024"/>
      <c r="G18" s="1024"/>
      <c r="H18" s="1024"/>
      <c r="I18" s="1024"/>
      <c r="J18" s="1024"/>
      <c r="K18" s="1024"/>
      <c r="L18" s="1021">
        <f>+'DATOS MAESTROS'!B5</f>
        <v>46231</v>
      </c>
      <c r="M18" s="1022"/>
      <c r="N18" s="1033"/>
    </row>
    <row r="19" spans="1:14" s="3" customFormat="1" ht="12.75" customHeight="1">
      <c r="A19" s="317" t="s">
        <v>23</v>
      </c>
      <c r="B19" s="273"/>
      <c r="C19" s="734" t="s">
        <v>22</v>
      </c>
      <c r="D19" s="734"/>
      <c r="E19" s="734"/>
      <c r="F19" s="734"/>
      <c r="G19" s="734"/>
      <c r="H19" s="274" t="s">
        <v>16</v>
      </c>
      <c r="I19" s="734" t="s">
        <v>49</v>
      </c>
      <c r="J19" s="734"/>
      <c r="K19" s="734"/>
      <c r="L19" s="734"/>
      <c r="M19" s="734"/>
      <c r="N19" s="1033"/>
    </row>
    <row r="20" spans="1:14" s="3" customFormat="1" ht="12.5">
      <c r="A20" s="317"/>
      <c r="B20" s="268"/>
      <c r="C20" s="263" t="s">
        <v>21</v>
      </c>
      <c r="D20" s="263"/>
      <c r="E20" s="458">
        <f>+'DATOS MAESTROS'!B7</f>
        <v>1010071122</v>
      </c>
      <c r="F20" s="263"/>
      <c r="G20" s="276"/>
      <c r="H20" s="318" t="s">
        <v>50</v>
      </c>
      <c r="I20" s="267" t="s">
        <v>92</v>
      </c>
      <c r="J20" s="318"/>
      <c r="K20" s="318"/>
      <c r="L20" s="735"/>
      <c r="M20" s="736"/>
      <c r="N20" s="1033"/>
    </row>
    <row r="21" spans="1:14" s="3" customFormat="1" ht="12.75" customHeight="1">
      <c r="A21" s="317" t="s">
        <v>20</v>
      </c>
      <c r="B21" s="273"/>
      <c r="C21" s="771" t="s">
        <v>19</v>
      </c>
      <c r="D21" s="771"/>
      <c r="E21" s="772"/>
      <c r="F21" s="772"/>
      <c r="G21" s="772"/>
      <c r="H21" s="277" t="s">
        <v>93</v>
      </c>
      <c r="I21" s="263"/>
      <c r="J21" s="263"/>
      <c r="K21" s="1025">
        <f>+'DATOS MAESTROS'!B6</f>
        <v>46246</v>
      </c>
      <c r="L21" s="1025"/>
      <c r="M21" s="1026"/>
      <c r="N21" s="1033"/>
    </row>
    <row r="22" spans="1:14" s="3" customFormat="1" ht="12.75" customHeight="1">
      <c r="A22" s="272"/>
      <c r="B22" s="273"/>
      <c r="C22" s="278"/>
      <c r="D22" s="278"/>
      <c r="E22" s="274"/>
      <c r="F22" s="274"/>
      <c r="G22" s="274"/>
      <c r="H22" s="263"/>
      <c r="I22" s="263"/>
      <c r="J22" s="263"/>
      <c r="K22" s="279"/>
      <c r="L22" s="279"/>
      <c r="M22" s="263"/>
      <c r="N22" s="1033"/>
    </row>
    <row r="23" spans="1:14" s="3" customFormat="1" ht="14">
      <c r="A23" s="704" t="s">
        <v>18</v>
      </c>
      <c r="B23" s="705"/>
      <c r="C23" s="705"/>
      <c r="D23" s="705"/>
      <c r="E23" s="705"/>
      <c r="F23" s="705"/>
      <c r="G23" s="705"/>
      <c r="H23" s="705"/>
      <c r="I23" s="705"/>
      <c r="J23" s="705"/>
      <c r="K23" s="705"/>
      <c r="L23" s="705"/>
      <c r="M23" s="705"/>
      <c r="N23" s="1033"/>
    </row>
    <row r="24" spans="1:14" s="3" customFormat="1" ht="14">
      <c r="A24" s="704" t="s">
        <v>17</v>
      </c>
      <c r="B24" s="705"/>
      <c r="C24" s="705"/>
      <c r="D24" s="705"/>
      <c r="E24" s="705"/>
      <c r="F24" s="705"/>
      <c r="G24" s="705"/>
      <c r="H24" s="705"/>
      <c r="I24" s="705"/>
      <c r="J24" s="705"/>
      <c r="K24" s="705"/>
      <c r="L24" s="705"/>
      <c r="M24" s="705"/>
      <c r="N24" s="1033"/>
    </row>
    <row r="25" spans="1:14" s="3" customFormat="1" ht="13" thickBot="1">
      <c r="A25" s="272" t="s">
        <v>16</v>
      </c>
      <c r="B25" s="273"/>
      <c r="C25" s="263" t="s">
        <v>49</v>
      </c>
      <c r="D25" s="263"/>
      <c r="E25" s="263"/>
      <c r="F25" s="263"/>
      <c r="G25" s="263"/>
      <c r="H25" s="263"/>
      <c r="I25" s="267"/>
      <c r="J25" s="267"/>
      <c r="K25" s="263"/>
      <c r="L25" s="263"/>
      <c r="M25" s="263"/>
      <c r="N25" s="1033"/>
    </row>
    <row r="26" spans="1:14" s="3" customFormat="1" ht="12.75" customHeight="1">
      <c r="A26" s="280"/>
      <c r="B26" s="281"/>
      <c r="C26" s="273"/>
      <c r="D26" s="273"/>
      <c r="E26" s="282"/>
      <c r="F26" s="282"/>
      <c r="G26" s="268"/>
      <c r="H26" s="710" t="s">
        <v>15</v>
      </c>
      <c r="I26" s="711"/>
      <c r="J26" s="712"/>
      <c r="K26" s="712"/>
      <c r="L26" s="712"/>
      <c r="M26" s="712"/>
      <c r="N26" s="1033"/>
    </row>
    <row r="27" spans="1:14" s="3" customFormat="1" ht="13" thickBot="1">
      <c r="A27" s="270"/>
      <c r="B27" s="268"/>
      <c r="C27" s="268"/>
      <c r="D27" s="268"/>
      <c r="E27" s="263"/>
      <c r="F27" s="263"/>
      <c r="G27" s="263"/>
      <c r="H27" s="710"/>
      <c r="I27" s="713"/>
      <c r="J27" s="714"/>
      <c r="K27" s="714"/>
      <c r="L27" s="714"/>
      <c r="M27" s="714"/>
      <c r="N27" s="1033"/>
    </row>
    <row r="28" spans="1:14" s="3" customFormat="1" ht="12.75" customHeight="1">
      <c r="A28" s="270"/>
      <c r="B28" s="268"/>
      <c r="C28" s="715" t="s">
        <v>14</v>
      </c>
      <c r="D28" s="715"/>
      <c r="E28" s="263"/>
      <c r="F28" s="263"/>
      <c r="G28" s="263"/>
      <c r="H28" s="263"/>
      <c r="I28" s="716" t="s">
        <v>13</v>
      </c>
      <c r="J28" s="716"/>
      <c r="K28" s="716"/>
      <c r="L28" s="716"/>
      <c r="M28" s="716"/>
      <c r="N28" s="1033"/>
    </row>
    <row r="29" spans="1:14" s="3" customFormat="1" ht="12.75" customHeight="1" thickBot="1">
      <c r="A29" s="270"/>
      <c r="B29" s="268"/>
      <c r="C29" s="285" t="s">
        <v>12</v>
      </c>
      <c r="D29" s="286"/>
      <c r="F29" s="287" t="s">
        <v>11</v>
      </c>
      <c r="G29" s="288"/>
      <c r="H29" s="263"/>
      <c r="I29" s="284"/>
      <c r="J29" s="284"/>
      <c r="K29" s="284"/>
      <c r="L29" s="284"/>
      <c r="M29" s="284"/>
      <c r="N29" s="1033"/>
    </row>
    <row r="30" spans="1:14" s="3" customFormat="1" ht="12.5">
      <c r="A30" s="289"/>
      <c r="C30" s="287" t="s">
        <v>10</v>
      </c>
      <c r="D30" s="286"/>
      <c r="F30" s="287"/>
      <c r="G30" s="287"/>
      <c r="H30" s="267"/>
      <c r="I30" s="267"/>
      <c r="J30" s="717"/>
      <c r="K30" s="717"/>
      <c r="L30" s="717"/>
      <c r="M30" s="717"/>
      <c r="N30" s="1033"/>
    </row>
    <row r="31" spans="1:14" s="3" customFormat="1" ht="13" thickBot="1">
      <c r="A31" s="289"/>
      <c r="C31" s="290" t="s">
        <v>9</v>
      </c>
      <c r="D31" s="286"/>
      <c r="F31" s="287" t="s">
        <v>8</v>
      </c>
      <c r="G31" s="288"/>
      <c r="H31" s="263"/>
      <c r="I31" s="263"/>
      <c r="J31" s="718" t="s">
        <v>7</v>
      </c>
      <c r="K31" s="718"/>
      <c r="L31" s="718"/>
      <c r="M31" s="718"/>
      <c r="N31" s="1033"/>
    </row>
    <row r="32" spans="1:14" s="3" customFormat="1" ht="12.5">
      <c r="A32" s="289"/>
      <c r="H32" s="263"/>
      <c r="I32" s="263"/>
      <c r="J32" s="291"/>
      <c r="K32" s="291"/>
      <c r="L32" s="291"/>
      <c r="M32" s="291"/>
      <c r="N32" s="1033"/>
    </row>
    <row r="33" spans="1:14" s="3" customFormat="1" ht="12.5">
      <c r="A33" s="289"/>
      <c r="C33" s="287"/>
      <c r="D33" s="268"/>
      <c r="F33" s="287"/>
      <c r="G33" s="287"/>
      <c r="H33" s="263"/>
      <c r="I33" s="263"/>
      <c r="J33" s="291"/>
      <c r="K33" s="291"/>
      <c r="L33" s="291"/>
      <c r="M33" s="291"/>
      <c r="N33" s="1033"/>
    </row>
    <row r="34" spans="1:14" s="3" customFormat="1" ht="12.5">
      <c r="A34" s="289"/>
      <c r="D34" s="268"/>
      <c r="H34" s="267"/>
      <c r="I34" s="267"/>
      <c r="J34" s="719"/>
      <c r="K34" s="719"/>
      <c r="L34" s="719"/>
      <c r="M34" s="719"/>
      <c r="N34" s="1033"/>
    </row>
    <row r="35" spans="1:14" s="3" customFormat="1" ht="12.5">
      <c r="A35" s="292"/>
      <c r="B35" s="287"/>
      <c r="C35" s="268"/>
      <c r="D35" s="268"/>
      <c r="E35" s="293"/>
      <c r="F35" s="293"/>
      <c r="G35" s="293"/>
      <c r="H35" s="293"/>
      <c r="I35" s="293"/>
      <c r="J35" s="720" t="s">
        <v>6</v>
      </c>
      <c r="K35" s="718"/>
      <c r="L35" s="718"/>
      <c r="M35" s="718"/>
      <c r="N35" s="1033"/>
    </row>
    <row r="36" spans="1:14" s="3" customFormat="1" ht="12.5">
      <c r="A36" s="294" t="s">
        <v>5</v>
      </c>
      <c r="B36" s="295"/>
      <c r="C36" s="296"/>
      <c r="D36" s="296"/>
      <c r="E36" s="297"/>
      <c r="F36" s="297"/>
      <c r="G36" s="297"/>
      <c r="H36" s="297"/>
      <c r="I36" s="297"/>
      <c r="J36" s="297"/>
      <c r="K36" s="297"/>
      <c r="L36" s="297"/>
      <c r="M36" s="297"/>
      <c r="N36" s="1033"/>
    </row>
    <row r="37" spans="1:14" s="3" customFormat="1" ht="14">
      <c r="A37" s="721" t="s">
        <v>4</v>
      </c>
      <c r="B37" s="722"/>
      <c r="C37" s="723"/>
      <c r="D37" s="723"/>
      <c r="E37" s="723"/>
      <c r="F37" s="723"/>
      <c r="G37" s="723"/>
      <c r="H37" s="723"/>
      <c r="I37" s="723"/>
      <c r="J37" s="723"/>
      <c r="K37" s="723"/>
      <c r="L37" s="723"/>
      <c r="M37" s="724"/>
      <c r="N37" s="1033"/>
    </row>
    <row r="38" spans="1:14" s="3" customFormat="1" ht="24" customHeight="1">
      <c r="A38" s="725" t="s">
        <v>466</v>
      </c>
      <c r="B38" s="726"/>
      <c r="C38" s="726"/>
      <c r="D38" s="726"/>
      <c r="E38" s="726"/>
      <c r="F38" s="726"/>
      <c r="G38" s="726"/>
      <c r="H38" s="726"/>
      <c r="I38" s="726"/>
      <c r="J38" s="726"/>
      <c r="K38" s="726"/>
      <c r="L38" s="726"/>
      <c r="M38" s="726"/>
      <c r="N38" s="1033"/>
    </row>
    <row r="39" spans="1:14" s="3" customFormat="1" ht="19.5" customHeight="1">
      <c r="A39" s="727"/>
      <c r="B39" s="728"/>
      <c r="C39" s="728"/>
      <c r="D39" s="728"/>
      <c r="E39" s="728"/>
      <c r="F39" s="728"/>
      <c r="G39" s="728"/>
      <c r="H39" s="728"/>
      <c r="I39" s="728"/>
      <c r="J39" s="728"/>
      <c r="K39" s="728"/>
      <c r="L39" s="728"/>
      <c r="M39" s="728"/>
      <c r="N39" s="1033"/>
    </row>
    <row r="40" spans="1:14" s="3" customFormat="1" ht="18.75" customHeight="1">
      <c r="A40" s="729"/>
      <c r="B40" s="730"/>
      <c r="C40" s="730"/>
      <c r="D40" s="730"/>
      <c r="E40" s="730"/>
      <c r="F40" s="730"/>
      <c r="G40" s="730"/>
      <c r="H40" s="730"/>
      <c r="I40" s="730"/>
      <c r="J40" s="730"/>
      <c r="K40" s="730"/>
      <c r="L40" s="730"/>
      <c r="M40" s="730"/>
      <c r="N40" s="1033"/>
    </row>
    <row r="41" spans="1:14" s="3" customFormat="1" ht="18.75" customHeight="1">
      <c r="A41" s="398"/>
      <c r="B41" s="399"/>
      <c r="C41" s="399"/>
      <c r="D41" s="399"/>
      <c r="E41" s="399"/>
      <c r="F41" s="399"/>
      <c r="G41" s="399"/>
      <c r="H41" s="399"/>
      <c r="I41" s="399"/>
      <c r="J41" s="399"/>
      <c r="K41" s="399"/>
      <c r="L41" s="399"/>
      <c r="M41" s="399"/>
      <c r="N41" s="1033"/>
    </row>
    <row r="42" spans="1:14" s="3" customFormat="1" ht="15.5">
      <c r="A42" s="1015" t="s">
        <v>377</v>
      </c>
      <c r="B42" s="1016"/>
      <c r="C42" s="1016"/>
      <c r="D42" s="1016"/>
      <c r="E42" s="1017"/>
      <c r="F42" s="1017"/>
      <c r="G42" s="1017"/>
      <c r="H42" s="1017"/>
      <c r="I42" s="1017"/>
      <c r="J42" s="1017"/>
      <c r="K42" s="1017"/>
      <c r="L42" s="1017"/>
      <c r="M42" s="1017"/>
      <c r="N42" s="1033"/>
    </row>
    <row r="43" spans="1:14" s="401" customFormat="1" ht="15" customHeight="1">
      <c r="A43" s="1018" t="s">
        <v>378</v>
      </c>
      <c r="B43" s="1019"/>
      <c r="C43" s="1019"/>
      <c r="D43" s="1019"/>
      <c r="E43" s="1019"/>
      <c r="F43" s="1019"/>
      <c r="G43" s="1019"/>
      <c r="H43" s="400"/>
      <c r="I43" s="400"/>
      <c r="J43" s="400"/>
      <c r="K43" s="400"/>
      <c r="L43" s="400"/>
      <c r="M43" s="400"/>
      <c r="N43" s="1033"/>
    </row>
    <row r="44" spans="1:14" s="3" customFormat="1" ht="23">
      <c r="A44" s="300" t="str">
        <f>+'DATOS MAESTROS'!B8</f>
        <v>N/A</v>
      </c>
      <c r="B44" s="301" t="str">
        <f>+'DATOS MAESTROS'!B9</f>
        <v>N/A</v>
      </c>
      <c r="C44" s="302" t="str">
        <f>+'DATOS MAESTROS'!B10</f>
        <v>N/A</v>
      </c>
      <c r="D44" s="302">
        <f>+'DATOS MAESTROS'!B11</f>
        <v>46253</v>
      </c>
      <c r="E44" s="302">
        <f>+'DATOS MAESTROS'!B12</f>
        <v>45889</v>
      </c>
      <c r="F44" s="324" t="s">
        <v>379</v>
      </c>
      <c r="G44" s="826" t="s">
        <v>380</v>
      </c>
      <c r="H44" s="987"/>
      <c r="I44" s="987"/>
      <c r="J44" s="827"/>
      <c r="K44" s="304" t="s">
        <v>3</v>
      </c>
      <c r="L44" s="304" t="s">
        <v>2</v>
      </c>
      <c r="M44" s="147" t="s">
        <v>134</v>
      </c>
      <c r="N44" s="1033"/>
    </row>
    <row r="45" spans="1:14" s="3" customFormat="1" ht="30.75" customHeight="1" thickBot="1">
      <c r="A45" s="305"/>
      <c r="B45" s="306"/>
      <c r="C45" s="307"/>
      <c r="D45" s="307"/>
      <c r="E45" s="307"/>
      <c r="F45" s="402"/>
      <c r="G45" s="953" t="s">
        <v>381</v>
      </c>
      <c r="H45" s="1020"/>
      <c r="I45" s="1020"/>
      <c r="J45" s="954"/>
      <c r="K45" s="403">
        <v>42</v>
      </c>
      <c r="L45" s="403">
        <v>49</v>
      </c>
      <c r="M45" s="404">
        <f ca="1">IF(TODAY()&lt;=$L$18,(((+A45+B45+C45+D45+E45)*F45)*K45),(((+A45+B45+C45+D45+E45)*F45)*L45))</f>
        <v>0</v>
      </c>
      <c r="N45" s="1033"/>
    </row>
    <row r="46" spans="1:14" ht="13">
      <c r="A46" s="1003"/>
      <c r="B46" s="1004"/>
      <c r="C46" s="1004"/>
      <c r="D46" s="1004"/>
      <c r="E46" s="1004"/>
      <c r="F46" s="1004"/>
      <c r="G46" s="1004"/>
      <c r="H46" s="405"/>
      <c r="I46" s="405"/>
      <c r="J46" s="406"/>
      <c r="K46" s="1013" t="s">
        <v>271</v>
      </c>
      <c r="L46" s="1014"/>
      <c r="M46" s="407">
        <f ca="1">+M45</f>
        <v>0</v>
      </c>
      <c r="N46" s="1033"/>
    </row>
    <row r="47" spans="1:14" ht="13">
      <c r="A47" s="1003" t="s">
        <v>382</v>
      </c>
      <c r="B47" s="1004"/>
      <c r="C47" s="1005"/>
      <c r="D47" s="1005"/>
      <c r="E47" s="1005"/>
      <c r="F47" s="1005"/>
      <c r="G47" s="1005"/>
      <c r="H47" s="1005"/>
      <c r="I47" s="1005"/>
      <c r="J47" s="406"/>
      <c r="K47" s="1006" t="s">
        <v>51</v>
      </c>
      <c r="L47" s="1007"/>
      <c r="M47" s="408">
        <f ca="1">+M46*16%</f>
        <v>0</v>
      </c>
      <c r="N47" s="1033"/>
    </row>
    <row r="48" spans="1:14" ht="13.5" thickBot="1">
      <c r="A48" s="1008"/>
      <c r="B48" s="1005"/>
      <c r="C48" s="1005"/>
      <c r="D48" s="1005"/>
      <c r="E48" s="1005"/>
      <c r="F48" s="1005"/>
      <c r="G48" s="1005"/>
      <c r="H48" s="1005"/>
      <c r="I48" s="1005"/>
      <c r="J48" s="406"/>
      <c r="K48" s="1009" t="s">
        <v>383</v>
      </c>
      <c r="L48" s="1010"/>
      <c r="M48" s="409">
        <f ca="1">+M46+M47</f>
        <v>0</v>
      </c>
      <c r="N48" s="1033"/>
    </row>
    <row r="49" spans="1:14" ht="12" thickBot="1">
      <c r="A49" s="410"/>
      <c r="B49" s="291"/>
      <c r="C49" s="291"/>
      <c r="D49" s="291"/>
      <c r="E49" s="291"/>
      <c r="F49" s="411"/>
      <c r="G49" s="411"/>
      <c r="H49" s="268"/>
      <c r="I49" s="268"/>
      <c r="J49" s="406"/>
      <c r="K49" s="406"/>
      <c r="L49" s="406"/>
      <c r="N49" s="1033"/>
    </row>
    <row r="50" spans="1:14" ht="32.25" customHeight="1" thickBot="1">
      <c r="A50" s="1011" t="s">
        <v>384</v>
      </c>
      <c r="B50" s="1012"/>
      <c r="C50" s="1012"/>
      <c r="D50" s="1012"/>
      <c r="E50" s="1012"/>
      <c r="F50" s="1012"/>
      <c r="G50" s="1012"/>
      <c r="H50" s="1012"/>
      <c r="I50" s="1012"/>
      <c r="J50" s="1012"/>
      <c r="K50" s="1012"/>
      <c r="L50" s="1012"/>
      <c r="M50" s="1012"/>
      <c r="N50" s="1033"/>
    </row>
    <row r="51" spans="1:14" ht="13">
      <c r="A51" s="412"/>
      <c r="B51" s="413"/>
      <c r="C51" s="413"/>
      <c r="D51" s="413"/>
      <c r="E51" s="413"/>
      <c r="F51" s="413"/>
      <c r="G51" s="413"/>
      <c r="H51" s="413"/>
      <c r="I51" s="413"/>
      <c r="J51" s="413"/>
      <c r="K51" s="413"/>
      <c r="L51" s="413"/>
      <c r="M51" s="413"/>
      <c r="N51" s="1033"/>
    </row>
    <row r="52" spans="1:14" s="299" customFormat="1" ht="14.25" customHeight="1">
      <c r="A52" s="780" t="s">
        <v>1</v>
      </c>
      <c r="B52" s="781"/>
      <c r="C52" s="781"/>
      <c r="D52" s="781"/>
      <c r="E52" s="781"/>
      <c r="F52" s="781"/>
      <c r="G52" s="781"/>
      <c r="H52" s="781"/>
      <c r="I52" s="781"/>
      <c r="J52" s="781"/>
      <c r="K52" s="781"/>
      <c r="L52" s="781"/>
      <c r="M52" s="400"/>
      <c r="N52" s="1033"/>
    </row>
    <row r="53" spans="1:14" s="299" customFormat="1" ht="15" customHeight="1">
      <c r="A53" s="996" t="s">
        <v>385</v>
      </c>
      <c r="B53" s="997"/>
      <c r="C53" s="997"/>
      <c r="D53" s="997"/>
      <c r="E53" s="997"/>
      <c r="F53" s="997"/>
      <c r="G53" s="997"/>
      <c r="H53" s="997"/>
      <c r="I53" s="997"/>
      <c r="J53" s="997"/>
      <c r="K53" s="997"/>
      <c r="L53" s="997"/>
      <c r="M53" s="998"/>
      <c r="N53" s="1033"/>
    </row>
    <row r="54" spans="1:14" s="299" customFormat="1" ht="15" customHeight="1">
      <c r="A54" s="996" t="s">
        <v>386</v>
      </c>
      <c r="B54" s="997"/>
      <c r="C54" s="997"/>
      <c r="D54" s="997"/>
      <c r="E54" s="997"/>
      <c r="F54" s="997"/>
      <c r="G54" s="997"/>
      <c r="H54" s="997"/>
      <c r="I54" s="997"/>
      <c r="J54" s="997"/>
      <c r="K54" s="997"/>
      <c r="L54" s="997"/>
      <c r="M54" s="998"/>
      <c r="N54" s="1033"/>
    </row>
    <row r="55" spans="1:14" s="299" customFormat="1" ht="15" customHeight="1">
      <c r="A55" s="996" t="s">
        <v>387</v>
      </c>
      <c r="B55" s="997"/>
      <c r="C55" s="997"/>
      <c r="D55" s="997"/>
      <c r="E55" s="997"/>
      <c r="F55" s="997"/>
      <c r="G55" s="997"/>
      <c r="H55" s="997"/>
      <c r="I55" s="997"/>
      <c r="J55" s="997"/>
      <c r="K55" s="997"/>
      <c r="L55" s="997"/>
      <c r="M55" s="998"/>
      <c r="N55" s="1033"/>
    </row>
    <row r="56" spans="1:14" s="299" customFormat="1" ht="30" customHeight="1">
      <c r="A56" s="996" t="s">
        <v>388</v>
      </c>
      <c r="B56" s="997"/>
      <c r="C56" s="997"/>
      <c r="D56" s="997"/>
      <c r="E56" s="997"/>
      <c r="F56" s="997"/>
      <c r="G56" s="997"/>
      <c r="H56" s="997"/>
      <c r="I56" s="997"/>
      <c r="J56" s="997"/>
      <c r="K56" s="997"/>
      <c r="L56" s="997"/>
      <c r="M56" s="998"/>
      <c r="N56" s="1033"/>
    </row>
    <row r="57" spans="1:14" s="299" customFormat="1" ht="30" customHeight="1">
      <c r="A57" s="996" t="s">
        <v>427</v>
      </c>
      <c r="B57" s="997"/>
      <c r="C57" s="997"/>
      <c r="D57" s="997"/>
      <c r="E57" s="997"/>
      <c r="F57" s="997"/>
      <c r="G57" s="997"/>
      <c r="H57" s="997"/>
      <c r="I57" s="997"/>
      <c r="J57" s="997"/>
      <c r="K57" s="997"/>
      <c r="L57" s="997"/>
      <c r="M57" s="998"/>
      <c r="N57" s="1033"/>
    </row>
    <row r="58" spans="1:14" s="299" customFormat="1" ht="15" customHeight="1">
      <c r="A58" s="999" t="s">
        <v>491</v>
      </c>
      <c r="B58" s="1000"/>
      <c r="C58" s="1000"/>
      <c r="D58" s="1000"/>
      <c r="E58" s="1000"/>
      <c r="F58" s="1000"/>
      <c r="G58" s="1000"/>
      <c r="H58" s="1000"/>
      <c r="I58" s="1000"/>
      <c r="J58" s="1000"/>
      <c r="K58" s="1000"/>
      <c r="L58" s="1000"/>
      <c r="M58" s="1001"/>
      <c r="N58" s="1033"/>
    </row>
    <row r="59" spans="1:14" s="299" customFormat="1" ht="15" customHeight="1">
      <c r="A59" s="996" t="s">
        <v>428</v>
      </c>
      <c r="B59" s="997"/>
      <c r="C59" s="997"/>
      <c r="D59" s="997"/>
      <c r="E59" s="997"/>
      <c r="F59" s="997"/>
      <c r="G59" s="997"/>
      <c r="H59" s="997"/>
      <c r="I59" s="997"/>
      <c r="J59" s="997"/>
      <c r="K59" s="997"/>
      <c r="L59" s="997"/>
      <c r="M59" s="998"/>
      <c r="N59" s="1033"/>
    </row>
    <row r="60" spans="1:14" s="299" customFormat="1" ht="15" customHeight="1">
      <c r="A60" s="996" t="s">
        <v>389</v>
      </c>
      <c r="B60" s="997"/>
      <c r="C60" s="997"/>
      <c r="D60" s="997"/>
      <c r="E60" s="997"/>
      <c r="F60" s="997"/>
      <c r="G60" s="997"/>
      <c r="H60" s="997"/>
      <c r="I60" s="997"/>
      <c r="J60" s="997"/>
      <c r="K60" s="997"/>
      <c r="L60" s="997"/>
      <c r="M60" s="998"/>
      <c r="N60" s="1033"/>
    </row>
    <row r="61" spans="1:14" s="299" customFormat="1" ht="15" customHeight="1">
      <c r="A61" s="996" t="s">
        <v>492</v>
      </c>
      <c r="B61" s="997"/>
      <c r="C61" s="997"/>
      <c r="D61" s="997"/>
      <c r="E61" s="997"/>
      <c r="F61" s="997"/>
      <c r="G61" s="997"/>
      <c r="H61" s="997"/>
      <c r="I61" s="997"/>
      <c r="J61" s="997"/>
      <c r="K61" s="997"/>
      <c r="L61" s="997"/>
      <c r="M61" s="998"/>
      <c r="N61" s="1033"/>
    </row>
    <row r="62" spans="1:14" s="299" customFormat="1" ht="15" customHeight="1">
      <c r="A62" s="996" t="s">
        <v>429</v>
      </c>
      <c r="B62" s="997"/>
      <c r="C62" s="997"/>
      <c r="D62" s="997"/>
      <c r="E62" s="997"/>
      <c r="F62" s="997"/>
      <c r="G62" s="997"/>
      <c r="H62" s="997"/>
      <c r="I62" s="997"/>
      <c r="J62" s="997"/>
      <c r="K62" s="997"/>
      <c r="L62" s="997"/>
      <c r="M62" s="998"/>
      <c r="N62" s="1033"/>
    </row>
    <row r="63" spans="1:14" s="299" customFormat="1" ht="15" customHeight="1">
      <c r="A63" s="996" t="s">
        <v>430</v>
      </c>
      <c r="B63" s="997"/>
      <c r="C63" s="997"/>
      <c r="D63" s="997"/>
      <c r="E63" s="997"/>
      <c r="F63" s="997"/>
      <c r="G63" s="997"/>
      <c r="H63" s="997"/>
      <c r="I63" s="997"/>
      <c r="J63" s="997"/>
      <c r="K63" s="997"/>
      <c r="L63" s="997"/>
      <c r="M63" s="998"/>
      <c r="N63" s="1033"/>
    </row>
    <row r="64" spans="1:14" s="299" customFormat="1" ht="30" customHeight="1">
      <c r="A64" s="996" t="s">
        <v>431</v>
      </c>
      <c r="B64" s="997"/>
      <c r="C64" s="997"/>
      <c r="D64" s="997"/>
      <c r="E64" s="997"/>
      <c r="F64" s="997"/>
      <c r="G64" s="997"/>
      <c r="H64" s="997"/>
      <c r="I64" s="997"/>
      <c r="J64" s="997"/>
      <c r="K64" s="997"/>
      <c r="L64" s="997"/>
      <c r="M64" s="998"/>
      <c r="N64" s="1033"/>
    </row>
    <row r="65" spans="1:14" ht="15" customHeight="1">
      <c r="A65" s="1002" t="s">
        <v>89</v>
      </c>
      <c r="B65" s="1002"/>
      <c r="C65" s="1002"/>
      <c r="D65" s="1002"/>
      <c r="E65" s="1002"/>
      <c r="F65" s="1002"/>
      <c r="G65" s="1002"/>
      <c r="H65" s="1002"/>
      <c r="I65" s="1002"/>
      <c r="J65" s="1002"/>
      <c r="K65" s="1002"/>
      <c r="L65" s="1002"/>
      <c r="M65" s="1002"/>
      <c r="N65" s="1033"/>
    </row>
    <row r="66" spans="1:14" ht="9" customHeight="1">
      <c r="A66" s="994"/>
      <c r="B66" s="995"/>
      <c r="C66" s="995"/>
      <c r="D66" s="995"/>
      <c r="E66" s="995"/>
      <c r="F66" s="995"/>
      <c r="G66" s="995"/>
      <c r="H66" s="995"/>
      <c r="I66" s="995"/>
      <c r="J66" s="995"/>
      <c r="K66" s="995"/>
      <c r="L66" s="995"/>
      <c r="M66" s="995"/>
      <c r="N66" s="1033"/>
    </row>
    <row r="67" spans="1:14" ht="6.75" customHeight="1" thickBot="1">
      <c r="A67" s="414"/>
      <c r="B67" s="415"/>
      <c r="C67" s="415"/>
      <c r="D67" s="415"/>
      <c r="E67" s="415"/>
      <c r="F67" s="415"/>
      <c r="G67" s="415"/>
      <c r="H67" s="415"/>
      <c r="I67" s="415"/>
      <c r="J67" s="415"/>
      <c r="K67" s="415"/>
      <c r="L67" s="415"/>
      <c r="M67" s="415"/>
      <c r="N67" s="1033"/>
    </row>
    <row r="68" spans="1:14" ht="35.25" customHeight="1">
      <c r="A68" s="670" t="s">
        <v>57</v>
      </c>
      <c r="B68" s="671"/>
      <c r="C68" s="671"/>
      <c r="D68" s="671"/>
      <c r="E68" s="671"/>
      <c r="F68" s="671"/>
      <c r="G68" s="671"/>
      <c r="H68" s="671"/>
      <c r="I68" s="671"/>
      <c r="J68" s="671"/>
      <c r="K68" s="671"/>
      <c r="L68" s="671"/>
      <c r="M68" s="671"/>
      <c r="N68" s="1033"/>
    </row>
    <row r="69" spans="1:14" ht="23.25" customHeight="1">
      <c r="A69" s="672" t="s">
        <v>0</v>
      </c>
      <c r="B69" s="672"/>
      <c r="C69" s="672"/>
      <c r="D69" s="672"/>
      <c r="E69" s="672"/>
      <c r="F69" s="672"/>
      <c r="G69" s="672"/>
      <c r="H69" s="672"/>
      <c r="I69" s="672"/>
      <c r="J69" s="672"/>
      <c r="K69" s="672"/>
      <c r="L69" s="672"/>
      <c r="M69" s="672"/>
      <c r="N69" s="1033"/>
    </row>
    <row r="70" spans="1:14" ht="16" thickBot="1">
      <c r="A70" s="673" t="s">
        <v>90</v>
      </c>
      <c r="B70" s="674"/>
      <c r="C70" s="674"/>
      <c r="D70" s="674"/>
      <c r="E70" s="674"/>
      <c r="F70" s="674"/>
      <c r="G70" s="674"/>
      <c r="H70" s="674"/>
      <c r="I70" s="674"/>
      <c r="J70" s="674"/>
      <c r="K70" s="674"/>
      <c r="L70" s="674"/>
      <c r="M70" s="674"/>
      <c r="N70" s="1034"/>
    </row>
  </sheetData>
  <sheetProtection algorithmName="SHA-512" hashValue="9iNQOWL6U9KLFpgrQ8QuloYxsPH8fKr7ZipYzuES7Q98ea0Nz/oRfxaHiClP7mOE5uPfyKsG0NkWm8seUQdmvg==" saltValue="6jrbdiOXlwsRiNOMkfOOdw==" spinCount="100000" sheet="1" objects="1" scenarios="1"/>
  <mergeCells count="75">
    <mergeCell ref="L2:N3"/>
    <mergeCell ref="F3:K3"/>
    <mergeCell ref="F4:K4"/>
    <mergeCell ref="A5:N5"/>
    <mergeCell ref="B6:H6"/>
    <mergeCell ref="I6:J6"/>
    <mergeCell ref="K6:M6"/>
    <mergeCell ref="N6:N70"/>
    <mergeCell ref="A7:M7"/>
    <mergeCell ref="E8:I8"/>
    <mergeCell ref="L8:M8"/>
    <mergeCell ref="E9:I9"/>
    <mergeCell ref="L9:M10"/>
    <mergeCell ref="E10:I10"/>
    <mergeCell ref="E11:I11"/>
    <mergeCell ref="K11:M11"/>
    <mergeCell ref="E12:I12"/>
    <mergeCell ref="K12:M12"/>
    <mergeCell ref="E13:I13"/>
    <mergeCell ref="K13:M13"/>
    <mergeCell ref="E14:I14"/>
    <mergeCell ref="K14:M14"/>
    <mergeCell ref="C28:D28"/>
    <mergeCell ref="I28:M28"/>
    <mergeCell ref="E15:I15"/>
    <mergeCell ref="A17:M17"/>
    <mergeCell ref="C19:G19"/>
    <mergeCell ref="I19:M19"/>
    <mergeCell ref="L20:M20"/>
    <mergeCell ref="C21:G21"/>
    <mergeCell ref="A23:M23"/>
    <mergeCell ref="A24:M24"/>
    <mergeCell ref="H26:H27"/>
    <mergeCell ref="I26:M27"/>
    <mergeCell ref="L18:M18"/>
    <mergeCell ref="A18:K18"/>
    <mergeCell ref="K21:M21"/>
    <mergeCell ref="A46:G46"/>
    <mergeCell ref="K46:L46"/>
    <mergeCell ref="J30:M30"/>
    <mergeCell ref="J31:M31"/>
    <mergeCell ref="J34:M34"/>
    <mergeCell ref="J35:M35"/>
    <mergeCell ref="A37:M37"/>
    <mergeCell ref="A38:M40"/>
    <mergeCell ref="A42:M42"/>
    <mergeCell ref="A43:E43"/>
    <mergeCell ref="F43:G43"/>
    <mergeCell ref="G44:J44"/>
    <mergeCell ref="G45:J45"/>
    <mergeCell ref="A63:M63"/>
    <mergeCell ref="A64:M64"/>
    <mergeCell ref="A52:L52"/>
    <mergeCell ref="A47:B47"/>
    <mergeCell ref="C47:I47"/>
    <mergeCell ref="K47:L47"/>
    <mergeCell ref="A48:I48"/>
    <mergeCell ref="K48:L48"/>
    <mergeCell ref="A50:M50"/>
    <mergeCell ref="A66:M66"/>
    <mergeCell ref="A68:M68"/>
    <mergeCell ref="A69:M69"/>
    <mergeCell ref="A70:M70"/>
    <mergeCell ref="K15:M15"/>
    <mergeCell ref="A53:M53"/>
    <mergeCell ref="A54:M54"/>
    <mergeCell ref="A55:M55"/>
    <mergeCell ref="A56:M56"/>
    <mergeCell ref="A57:M57"/>
    <mergeCell ref="A58:M58"/>
    <mergeCell ref="A59:M59"/>
    <mergeCell ref="A60:M60"/>
    <mergeCell ref="A61:M61"/>
    <mergeCell ref="A62:M62"/>
    <mergeCell ref="A65:M65"/>
  </mergeCells>
  <printOptions horizontalCentered="1"/>
  <pageMargins left="0.39370078740157483" right="0.39370078740157483" top="0.39370078740157483" bottom="0.39370078740157483" header="0" footer="0"/>
  <pageSetup scale="65" fitToHeight="5" orientation="portrait"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6DC77-EE39-4EED-AA7E-C91C299E659A}">
  <dimension ref="A1:M88"/>
  <sheetViews>
    <sheetView showGridLines="0" topLeftCell="A5" workbookViewId="0">
      <selection activeCell="A40" sqref="A40:L40"/>
    </sheetView>
  </sheetViews>
  <sheetFormatPr baseColWidth="10" defaultColWidth="11.453125" defaultRowHeight="12.5"/>
  <cols>
    <col min="1" max="12" width="11.453125" style="416"/>
    <col min="13" max="13" width="5.54296875" style="416" customWidth="1"/>
    <col min="14" max="16384" width="11.453125" style="416"/>
  </cols>
  <sheetData>
    <row r="1" spans="1:13" ht="50.25" customHeight="1">
      <c r="A1" s="250"/>
      <c r="B1" s="250"/>
      <c r="C1" s="250"/>
      <c r="D1" s="251"/>
      <c r="E1" s="251"/>
      <c r="F1" s="251"/>
      <c r="G1" s="251"/>
      <c r="H1" s="251"/>
      <c r="I1" s="251"/>
      <c r="J1" s="251"/>
      <c r="K1" s="251"/>
      <c r="L1" s="251"/>
      <c r="M1" s="251"/>
    </row>
    <row r="2" spans="1:13" ht="14">
      <c r="A2" s="2"/>
      <c r="B2" s="2"/>
      <c r="C2" s="2"/>
      <c r="D2" s="2"/>
      <c r="E2" s="252"/>
      <c r="F2" s="253"/>
      <c r="G2" s="253"/>
      <c r="H2" s="253"/>
      <c r="I2" s="253"/>
      <c r="J2" s="253"/>
      <c r="K2" s="742"/>
      <c r="L2" s="742"/>
      <c r="M2" s="742"/>
    </row>
    <row r="3" spans="1:13" ht="20.25" customHeight="1">
      <c r="A3" s="2"/>
      <c r="B3" s="2"/>
      <c r="C3" s="2"/>
      <c r="D3" s="1068" t="s">
        <v>390</v>
      </c>
      <c r="E3" s="1068"/>
      <c r="F3" s="1068"/>
      <c r="G3" s="1068"/>
      <c r="H3" s="1068"/>
      <c r="I3" s="1068"/>
      <c r="J3" s="5"/>
      <c r="K3" s="742"/>
      <c r="L3" s="742"/>
      <c r="M3" s="742"/>
    </row>
    <row r="4" spans="1:13" ht="23.25" customHeight="1" thickBot="1">
      <c r="A4" s="2"/>
      <c r="B4" s="2"/>
      <c r="C4" s="2"/>
      <c r="D4" s="1069"/>
      <c r="E4" s="1069"/>
      <c r="F4" s="1069"/>
      <c r="G4" s="1069"/>
      <c r="H4" s="1069"/>
      <c r="I4" s="1069"/>
      <c r="J4" s="417"/>
      <c r="K4" s="252"/>
      <c r="L4" s="255"/>
      <c r="M4" s="2"/>
    </row>
    <row r="5" spans="1:13" ht="29.25" customHeight="1" thickBot="1">
      <c r="A5" s="773" t="s">
        <v>440</v>
      </c>
      <c r="B5" s="774"/>
      <c r="C5" s="774"/>
      <c r="D5" s="774"/>
      <c r="E5" s="774"/>
      <c r="F5" s="774"/>
      <c r="G5" s="774"/>
      <c r="H5" s="774"/>
      <c r="I5" s="774"/>
      <c r="J5" s="774"/>
      <c r="K5" s="774"/>
      <c r="L5" s="774"/>
      <c r="M5" s="775"/>
    </row>
    <row r="6" spans="1:13">
      <c r="A6" s="256" t="s">
        <v>40</v>
      </c>
      <c r="B6" s="257" t="str">
        <f>+'DATOS MAESTROS'!B3</f>
        <v>IBTM 2026</v>
      </c>
      <c r="C6" s="258"/>
      <c r="D6" s="258"/>
      <c r="E6" s="258"/>
      <c r="F6" s="258"/>
      <c r="G6" s="259"/>
      <c r="H6" s="1027" t="s">
        <v>39</v>
      </c>
      <c r="I6" s="1029"/>
      <c r="J6" s="1030" t="str">
        <f>+'DATOS MAESTROS'!B4</f>
        <v>Agosto 19 - 20, 2026</v>
      </c>
      <c r="K6" s="1031"/>
      <c r="L6" s="1031"/>
      <c r="M6" s="1070" t="s">
        <v>52</v>
      </c>
    </row>
    <row r="7" spans="1:13" ht="14.5" thickBot="1">
      <c r="A7" s="1035" t="s">
        <v>38</v>
      </c>
      <c r="B7" s="1036"/>
      <c r="C7" s="1036"/>
      <c r="D7" s="1036"/>
      <c r="E7" s="1036"/>
      <c r="F7" s="1036"/>
      <c r="G7" s="1036"/>
      <c r="H7" s="1036"/>
      <c r="I7" s="1036"/>
      <c r="J7" s="1036"/>
      <c r="K7" s="1036"/>
      <c r="L7" s="1036"/>
      <c r="M7" s="1071"/>
    </row>
    <row r="8" spans="1:13" ht="13" thickBot="1">
      <c r="A8" s="260" t="s">
        <v>37</v>
      </c>
      <c r="B8" s="262"/>
      <c r="C8" s="262"/>
      <c r="D8" s="777"/>
      <c r="E8" s="777"/>
      <c r="F8" s="777"/>
      <c r="G8" s="777"/>
      <c r="H8" s="777"/>
      <c r="I8" s="263"/>
      <c r="J8" s="263"/>
      <c r="K8" s="778" t="s">
        <v>36</v>
      </c>
      <c r="L8" s="779"/>
      <c r="M8" s="1071"/>
    </row>
    <row r="9" spans="1:13">
      <c r="A9" s="266" t="s">
        <v>35</v>
      </c>
      <c r="B9" s="268"/>
      <c r="C9" s="268"/>
      <c r="D9" s="741"/>
      <c r="E9" s="741"/>
      <c r="F9" s="741"/>
      <c r="G9" s="741"/>
      <c r="H9" s="741"/>
      <c r="I9" s="263"/>
      <c r="J9" s="263"/>
      <c r="K9" s="756"/>
      <c r="L9" s="757"/>
      <c r="M9" s="1071"/>
    </row>
    <row r="10" spans="1:13" ht="13" thickBot="1">
      <c r="A10" s="266" t="s">
        <v>34</v>
      </c>
      <c r="B10" s="268"/>
      <c r="C10" s="268"/>
      <c r="D10" s="741"/>
      <c r="E10" s="741"/>
      <c r="F10" s="741"/>
      <c r="G10" s="741"/>
      <c r="H10" s="741"/>
      <c r="I10" s="263"/>
      <c r="J10" s="263"/>
      <c r="K10" s="758"/>
      <c r="L10" s="759"/>
      <c r="M10" s="1071"/>
    </row>
    <row r="11" spans="1:13">
      <c r="A11" s="266" t="s">
        <v>33</v>
      </c>
      <c r="B11" s="268"/>
      <c r="C11" s="268"/>
      <c r="D11" s="741"/>
      <c r="E11" s="741"/>
      <c r="F11" s="741"/>
      <c r="G11" s="741"/>
      <c r="H11" s="741"/>
      <c r="I11" s="269" t="s">
        <v>32</v>
      </c>
      <c r="J11" s="675"/>
      <c r="K11" s="675"/>
      <c r="L11" s="675"/>
      <c r="M11" s="1071"/>
    </row>
    <row r="12" spans="1:13">
      <c r="A12" s="266" t="s">
        <v>31</v>
      </c>
      <c r="B12" s="268"/>
      <c r="C12" s="268"/>
      <c r="D12" s="741"/>
      <c r="E12" s="741"/>
      <c r="F12" s="741"/>
      <c r="G12" s="741"/>
      <c r="H12" s="741"/>
      <c r="I12" s="269" t="s">
        <v>30</v>
      </c>
      <c r="J12" s="675"/>
      <c r="K12" s="675"/>
      <c r="L12" s="675"/>
      <c r="M12" s="1071"/>
    </row>
    <row r="13" spans="1:13">
      <c r="A13" s="266" t="s">
        <v>29</v>
      </c>
      <c r="B13" s="268"/>
      <c r="C13" s="268"/>
      <c r="D13" s="741"/>
      <c r="E13" s="741"/>
      <c r="F13" s="741"/>
      <c r="G13" s="741"/>
      <c r="H13" s="741"/>
      <c r="I13" s="269" t="s">
        <v>28</v>
      </c>
      <c r="J13" s="675"/>
      <c r="K13" s="675"/>
      <c r="L13" s="675"/>
      <c r="M13" s="1071"/>
    </row>
    <row r="14" spans="1:13">
      <c r="A14" s="266" t="s">
        <v>27</v>
      </c>
      <c r="B14" s="268"/>
      <c r="C14" s="268"/>
      <c r="D14" s="741"/>
      <c r="E14" s="741"/>
      <c r="F14" s="741"/>
      <c r="G14" s="741"/>
      <c r="H14" s="741"/>
      <c r="I14" s="269" t="s">
        <v>26</v>
      </c>
      <c r="J14" s="675"/>
      <c r="K14" s="675"/>
      <c r="L14" s="675"/>
      <c r="M14" s="1071"/>
    </row>
    <row r="15" spans="1:13">
      <c r="A15" s="266" t="s">
        <v>25</v>
      </c>
      <c r="B15" s="268"/>
      <c r="C15" s="268"/>
      <c r="D15" s="741"/>
      <c r="E15" s="741"/>
      <c r="F15" s="741"/>
      <c r="G15" s="741"/>
      <c r="H15" s="741"/>
      <c r="I15" s="437" t="s">
        <v>91</v>
      </c>
      <c r="J15" s="675"/>
      <c r="K15" s="675"/>
      <c r="L15" s="675"/>
      <c r="M15" s="1071"/>
    </row>
    <row r="16" spans="1:13" ht="16.5" customHeight="1">
      <c r="A16" s="268"/>
      <c r="B16" s="268"/>
      <c r="C16" s="268"/>
      <c r="D16" s="263"/>
      <c r="E16" s="263"/>
      <c r="F16" s="263"/>
      <c r="G16" s="263"/>
      <c r="H16" s="263"/>
      <c r="I16" s="268"/>
      <c r="J16" s="268"/>
      <c r="K16" s="268"/>
      <c r="L16" s="263"/>
      <c r="M16" s="1071"/>
    </row>
    <row r="17" spans="1:13" ht="14" hidden="1">
      <c r="A17" s="704" t="s">
        <v>24</v>
      </c>
      <c r="B17" s="705"/>
      <c r="C17" s="705"/>
      <c r="D17" s="705"/>
      <c r="E17" s="705"/>
      <c r="F17" s="705"/>
      <c r="G17" s="705"/>
      <c r="H17" s="705"/>
      <c r="I17" s="705"/>
      <c r="J17" s="705"/>
      <c r="K17" s="705"/>
      <c r="L17" s="705"/>
      <c r="M17" s="1071"/>
    </row>
    <row r="18" spans="1:13" ht="14" hidden="1">
      <c r="A18" s="1061" t="s">
        <v>391</v>
      </c>
      <c r="B18" s="1062"/>
      <c r="C18" s="1062"/>
      <c r="D18" s="1062"/>
      <c r="E18" s="1062"/>
      <c r="F18" s="1062"/>
      <c r="G18" s="1062"/>
      <c r="H18" s="1062"/>
      <c r="I18" s="1062"/>
      <c r="J18" s="1062"/>
      <c r="K18" s="1063">
        <v>45023</v>
      </c>
      <c r="L18" s="1063"/>
      <c r="M18" s="1071"/>
    </row>
    <row r="19" spans="1:13" hidden="1">
      <c r="A19" s="272" t="s">
        <v>23</v>
      </c>
      <c r="B19" s="772" t="s">
        <v>22</v>
      </c>
      <c r="C19" s="772"/>
      <c r="D19" s="772"/>
      <c r="E19" s="772"/>
      <c r="F19" s="772"/>
      <c r="G19" s="772"/>
      <c r="H19" s="772"/>
      <c r="I19" s="772"/>
      <c r="J19" s="418"/>
      <c r="K19" s="418"/>
      <c r="L19" s="263"/>
      <c r="M19" s="1071"/>
    </row>
    <row r="20" spans="1:13" hidden="1">
      <c r="A20" s="270"/>
      <c r="B20" s="263" t="s">
        <v>21</v>
      </c>
      <c r="C20" s="263"/>
      <c r="D20" s="275" t="s">
        <v>376</v>
      </c>
      <c r="E20" s="263"/>
      <c r="F20" s="276"/>
      <c r="G20" s="776" t="s">
        <v>392</v>
      </c>
      <c r="H20" s="776"/>
      <c r="I20" s="776"/>
      <c r="J20" s="776"/>
      <c r="K20" s="735">
        <v>45037</v>
      </c>
      <c r="L20" s="1064"/>
      <c r="M20" s="1071"/>
    </row>
    <row r="21" spans="1:13" hidden="1">
      <c r="A21" s="272" t="s">
        <v>20</v>
      </c>
      <c r="B21" s="737" t="s">
        <v>19</v>
      </c>
      <c r="C21" s="737"/>
      <c r="D21" s="738"/>
      <c r="E21" s="738"/>
      <c r="F21" s="738"/>
      <c r="G21" s="263"/>
      <c r="H21" s="263"/>
      <c r="I21" s="263"/>
      <c r="J21" s="279"/>
      <c r="K21" s="279"/>
      <c r="L21" s="263"/>
      <c r="M21" s="1071"/>
    </row>
    <row r="22" spans="1:13" ht="14" hidden="1">
      <c r="A22" s="704" t="s">
        <v>18</v>
      </c>
      <c r="B22" s="705"/>
      <c r="C22" s="705"/>
      <c r="D22" s="705"/>
      <c r="E22" s="705"/>
      <c r="F22" s="705"/>
      <c r="G22" s="705"/>
      <c r="H22" s="705"/>
      <c r="I22" s="705"/>
      <c r="J22" s="705"/>
      <c r="K22" s="705"/>
      <c r="L22" s="705"/>
      <c r="M22" s="1071"/>
    </row>
    <row r="23" spans="1:13" ht="14" hidden="1">
      <c r="A23" s="704" t="s">
        <v>17</v>
      </c>
      <c r="B23" s="705"/>
      <c r="C23" s="705"/>
      <c r="D23" s="705"/>
      <c r="E23" s="705"/>
      <c r="F23" s="705"/>
      <c r="G23" s="705"/>
      <c r="H23" s="705"/>
      <c r="I23" s="705"/>
      <c r="J23" s="705"/>
      <c r="K23" s="705"/>
      <c r="L23" s="705"/>
      <c r="M23" s="1071"/>
    </row>
    <row r="24" spans="1:13" hidden="1">
      <c r="A24" s="272" t="s">
        <v>16</v>
      </c>
      <c r="B24" s="263" t="s">
        <v>393</v>
      </c>
      <c r="C24" s="263"/>
      <c r="D24" s="263"/>
      <c r="E24" s="263"/>
      <c r="F24" s="263"/>
      <c r="G24" s="263"/>
      <c r="H24" s="267"/>
      <c r="I24" s="267"/>
      <c r="J24" s="263"/>
      <c r="K24" s="263"/>
      <c r="L24" s="263"/>
      <c r="M24" s="1071"/>
    </row>
    <row r="25" spans="1:13" hidden="1">
      <c r="A25" s="280"/>
      <c r="B25" s="273"/>
      <c r="C25" s="273"/>
      <c r="D25" s="282"/>
      <c r="E25" s="282"/>
      <c r="F25" s="268"/>
      <c r="G25" s="710" t="s">
        <v>15</v>
      </c>
      <c r="H25" s="711"/>
      <c r="I25" s="712"/>
      <c r="J25" s="712"/>
      <c r="K25" s="712"/>
      <c r="L25" s="712"/>
      <c r="M25" s="1071"/>
    </row>
    <row r="26" spans="1:13" ht="13" hidden="1" thickBot="1">
      <c r="A26" s="270"/>
      <c r="B26" s="268"/>
      <c r="C26" s="268"/>
      <c r="D26" s="263"/>
      <c r="E26" s="263"/>
      <c r="F26" s="263"/>
      <c r="G26" s="710"/>
      <c r="H26" s="713"/>
      <c r="I26" s="714"/>
      <c r="J26" s="714"/>
      <c r="K26" s="714"/>
      <c r="L26" s="714"/>
      <c r="M26" s="1071"/>
    </row>
    <row r="27" spans="1:13" hidden="1">
      <c r="A27" s="270"/>
      <c r="B27" s="715" t="s">
        <v>14</v>
      </c>
      <c r="C27" s="715"/>
      <c r="D27" s="263"/>
      <c r="E27" s="263"/>
      <c r="F27" s="263"/>
      <c r="G27" s="263"/>
      <c r="H27" s="716" t="s">
        <v>13</v>
      </c>
      <c r="I27" s="716"/>
      <c r="J27" s="716"/>
      <c r="K27" s="716"/>
      <c r="L27" s="716"/>
      <c r="M27" s="1071"/>
    </row>
    <row r="28" spans="1:13" ht="13" hidden="1" thickBot="1">
      <c r="A28" s="270"/>
      <c r="B28" s="285" t="s">
        <v>12</v>
      </c>
      <c r="C28" s="286"/>
      <c r="D28" s="3"/>
      <c r="E28" s="287" t="s">
        <v>11</v>
      </c>
      <c r="F28" s="288"/>
      <c r="G28" s="263"/>
      <c r="H28" s="284"/>
      <c r="I28" s="284"/>
      <c r="J28" s="284"/>
      <c r="K28" s="284"/>
      <c r="L28" s="284"/>
      <c r="M28" s="1071"/>
    </row>
    <row r="29" spans="1:13" hidden="1">
      <c r="A29" s="289"/>
      <c r="B29" s="287" t="s">
        <v>10</v>
      </c>
      <c r="C29" s="286"/>
      <c r="D29" s="3"/>
      <c r="E29" s="287"/>
      <c r="F29" s="287"/>
      <c r="G29" s="267"/>
      <c r="H29" s="267"/>
      <c r="I29" s="717"/>
      <c r="J29" s="717"/>
      <c r="K29" s="717"/>
      <c r="L29" s="717"/>
      <c r="M29" s="1071"/>
    </row>
    <row r="30" spans="1:13" ht="13" hidden="1" thickBot="1">
      <c r="A30" s="289"/>
      <c r="B30" s="290" t="s">
        <v>9</v>
      </c>
      <c r="C30" s="286"/>
      <c r="D30" s="3"/>
      <c r="E30" s="287" t="s">
        <v>8</v>
      </c>
      <c r="F30" s="288"/>
      <c r="G30" s="263"/>
      <c r="H30" s="263"/>
      <c r="I30" s="718" t="s">
        <v>7</v>
      </c>
      <c r="J30" s="718"/>
      <c r="K30" s="718"/>
      <c r="L30" s="718"/>
      <c r="M30" s="1071"/>
    </row>
    <row r="31" spans="1:13" hidden="1">
      <c r="A31" s="289"/>
      <c r="B31" s="3"/>
      <c r="C31" s="3"/>
      <c r="D31" s="3"/>
      <c r="E31" s="3"/>
      <c r="F31" s="3"/>
      <c r="G31" s="263"/>
      <c r="H31" s="263"/>
      <c r="I31" s="291"/>
      <c r="J31" s="291"/>
      <c r="K31" s="291"/>
      <c r="L31" s="291"/>
      <c r="M31" s="1071"/>
    </row>
    <row r="32" spans="1:13" hidden="1">
      <c r="A32" s="289"/>
      <c r="B32" s="287"/>
      <c r="C32" s="268"/>
      <c r="D32" s="3"/>
      <c r="E32" s="287"/>
      <c r="F32" s="287"/>
      <c r="G32" s="263"/>
      <c r="H32" s="263"/>
      <c r="I32" s="291"/>
      <c r="J32" s="291"/>
      <c r="K32" s="291"/>
      <c r="L32" s="291"/>
      <c r="M32" s="1071"/>
    </row>
    <row r="33" spans="1:13" hidden="1">
      <c r="A33" s="289"/>
      <c r="B33" s="3"/>
      <c r="C33" s="268"/>
      <c r="D33" s="3"/>
      <c r="E33" s="3"/>
      <c r="F33" s="3"/>
      <c r="G33" s="267"/>
      <c r="H33" s="267"/>
      <c r="I33" s="719"/>
      <c r="J33" s="719"/>
      <c r="K33" s="719"/>
      <c r="L33" s="719"/>
      <c r="M33" s="1071"/>
    </row>
    <row r="34" spans="1:13" hidden="1">
      <c r="A34" s="292"/>
      <c r="B34" s="268"/>
      <c r="C34" s="268"/>
      <c r="D34" s="293"/>
      <c r="E34" s="293"/>
      <c r="F34" s="293"/>
      <c r="G34" s="293"/>
      <c r="H34" s="293"/>
      <c r="I34" s="720" t="s">
        <v>6</v>
      </c>
      <c r="J34" s="718"/>
      <c r="K34" s="718"/>
      <c r="L34" s="718"/>
      <c r="M34" s="1071"/>
    </row>
    <row r="35" spans="1:13" hidden="1">
      <c r="A35" s="294" t="s">
        <v>5</v>
      </c>
      <c r="B35" s="296"/>
      <c r="C35" s="296"/>
      <c r="D35" s="297"/>
      <c r="E35" s="297"/>
      <c r="F35" s="297"/>
      <c r="G35" s="297"/>
      <c r="H35" s="297"/>
      <c r="I35" s="297"/>
      <c r="J35" s="297"/>
      <c r="K35" s="297"/>
      <c r="L35" s="297"/>
      <c r="M35" s="1071"/>
    </row>
    <row r="36" spans="1:13" ht="14" hidden="1">
      <c r="A36" s="721" t="s">
        <v>4</v>
      </c>
      <c r="B36" s="723"/>
      <c r="C36" s="723"/>
      <c r="D36" s="723"/>
      <c r="E36" s="723"/>
      <c r="F36" s="723"/>
      <c r="G36" s="723"/>
      <c r="H36" s="723"/>
      <c r="I36" s="723"/>
      <c r="J36" s="723"/>
      <c r="K36" s="723"/>
      <c r="L36" s="724"/>
      <c r="M36" s="1071"/>
    </row>
    <row r="37" spans="1:13" hidden="1">
      <c r="A37" s="725" t="s">
        <v>466</v>
      </c>
      <c r="B37" s="726"/>
      <c r="C37" s="726"/>
      <c r="D37" s="726"/>
      <c r="E37" s="726"/>
      <c r="F37" s="726"/>
      <c r="G37" s="726"/>
      <c r="H37" s="726"/>
      <c r="I37" s="726"/>
      <c r="J37" s="726"/>
      <c r="K37" s="726"/>
      <c r="L37" s="726"/>
      <c r="M37" s="1071"/>
    </row>
    <row r="38" spans="1:13" hidden="1">
      <c r="A38" s="727"/>
      <c r="B38" s="728"/>
      <c r="C38" s="728"/>
      <c r="D38" s="728"/>
      <c r="E38" s="728"/>
      <c r="F38" s="728"/>
      <c r="G38" s="728"/>
      <c r="H38" s="728"/>
      <c r="I38" s="728"/>
      <c r="J38" s="728"/>
      <c r="K38" s="728"/>
      <c r="L38" s="728"/>
      <c r="M38" s="1071"/>
    </row>
    <row r="39" spans="1:13" hidden="1">
      <c r="A39" s="729"/>
      <c r="B39" s="730"/>
      <c r="C39" s="730"/>
      <c r="D39" s="730"/>
      <c r="E39" s="730"/>
      <c r="F39" s="730"/>
      <c r="G39" s="730"/>
      <c r="H39" s="730"/>
      <c r="I39" s="730"/>
      <c r="J39" s="730"/>
      <c r="K39" s="730"/>
      <c r="L39" s="730"/>
      <c r="M39" s="1071"/>
    </row>
    <row r="40" spans="1:13" ht="30.75" customHeight="1">
      <c r="A40" s="1055" t="s">
        <v>502</v>
      </c>
      <c r="B40" s="1056"/>
      <c r="C40" s="1056"/>
      <c r="D40" s="1056"/>
      <c r="E40" s="1056"/>
      <c r="F40" s="1056"/>
      <c r="G40" s="1056"/>
      <c r="H40" s="1056"/>
      <c r="I40" s="1056"/>
      <c r="J40" s="1056"/>
      <c r="K40" s="1056"/>
      <c r="L40" s="1057"/>
      <c r="M40" s="1071"/>
    </row>
    <row r="41" spans="1:13" ht="1.5" customHeight="1">
      <c r="A41" s="298"/>
      <c r="B41" s="252"/>
      <c r="C41" s="252"/>
      <c r="D41" s="252"/>
      <c r="E41" s="1058" t="s">
        <v>253</v>
      </c>
      <c r="F41" s="1058"/>
      <c r="G41" s="1058"/>
      <c r="H41" s="1058"/>
      <c r="I41" s="1058"/>
      <c r="J41" s="252"/>
      <c r="K41" s="252"/>
      <c r="L41" s="252"/>
      <c r="M41" s="1071"/>
    </row>
    <row r="42" spans="1:13" ht="114.75" customHeight="1">
      <c r="A42" s="1059" t="s">
        <v>493</v>
      </c>
      <c r="B42" s="1060"/>
      <c r="C42" s="1060"/>
      <c r="D42" s="1060"/>
      <c r="E42" s="1060"/>
      <c r="F42" s="1060"/>
      <c r="G42" s="1060"/>
      <c r="H42" s="1060"/>
      <c r="I42" s="1060"/>
      <c r="J42" s="1060"/>
      <c r="K42" s="1060"/>
      <c r="L42" s="1060"/>
      <c r="M42" s="1071"/>
    </row>
    <row r="43" spans="1:13" ht="9" customHeight="1">
      <c r="A43" s="419"/>
      <c r="B43" s="420"/>
      <c r="C43" s="420"/>
      <c r="D43" s="420"/>
      <c r="E43" s="420"/>
      <c r="F43" s="420"/>
      <c r="G43" s="420"/>
      <c r="H43" s="420"/>
      <c r="I43" s="420"/>
      <c r="J43" s="420"/>
      <c r="K43" s="420"/>
      <c r="L43" s="420"/>
      <c r="M43" s="1071"/>
    </row>
    <row r="44" spans="1:13" ht="14" hidden="1">
      <c r="A44" s="334"/>
      <c r="B44" s="781" t="s">
        <v>254</v>
      </c>
      <c r="C44" s="781"/>
      <c r="D44" s="781"/>
      <c r="E44" s="781"/>
      <c r="F44" s="781"/>
      <c r="G44" s="781"/>
      <c r="H44" s="781"/>
      <c r="I44" s="781"/>
      <c r="J44" s="781"/>
      <c r="K44" s="781"/>
      <c r="L44" s="271"/>
      <c r="M44" s="1071"/>
    </row>
    <row r="45" spans="1:13" ht="23" hidden="1">
      <c r="A45" s="421" t="s">
        <v>53</v>
      </c>
      <c r="B45" s="814" t="s">
        <v>54</v>
      </c>
      <c r="C45" s="814"/>
      <c r="D45" s="814"/>
      <c r="E45" s="814"/>
      <c r="F45" s="814"/>
      <c r="G45" s="814"/>
      <c r="H45" s="814"/>
      <c r="I45" s="814"/>
      <c r="J45" s="304" t="s">
        <v>3</v>
      </c>
      <c r="K45" s="304" t="s">
        <v>2</v>
      </c>
      <c r="L45" s="212" t="s">
        <v>55</v>
      </c>
      <c r="M45" s="1071"/>
    </row>
    <row r="46" spans="1:13" hidden="1">
      <c r="A46" s="422"/>
      <c r="B46" s="1049" t="s">
        <v>394</v>
      </c>
      <c r="C46" s="1049"/>
      <c r="D46" s="1049"/>
      <c r="E46" s="1049"/>
      <c r="F46" s="1049"/>
      <c r="G46" s="1049"/>
      <c r="H46" s="1049"/>
      <c r="I46" s="1049"/>
      <c r="J46" s="423">
        <v>1181</v>
      </c>
      <c r="K46" s="215">
        <v>1418</v>
      </c>
      <c r="L46" s="216">
        <v>0</v>
      </c>
      <c r="M46" s="1071"/>
    </row>
    <row r="47" spans="1:13" hidden="1">
      <c r="A47" s="424"/>
      <c r="B47" s="1053" t="s">
        <v>256</v>
      </c>
      <c r="C47" s="1053"/>
      <c r="D47" s="1053"/>
      <c r="E47" s="1053"/>
      <c r="F47" s="1053"/>
      <c r="G47" s="1053"/>
      <c r="H47" s="1053"/>
      <c r="I47" s="1053"/>
      <c r="J47" s="425">
        <v>145</v>
      </c>
      <c r="K47" s="219">
        <v>174</v>
      </c>
      <c r="L47" s="426">
        <v>0</v>
      </c>
      <c r="M47" s="1071"/>
    </row>
    <row r="48" spans="1:13" ht="14" hidden="1">
      <c r="A48" s="427"/>
      <c r="B48" s="781" t="s">
        <v>257</v>
      </c>
      <c r="C48" s="781"/>
      <c r="D48" s="781"/>
      <c r="E48" s="781"/>
      <c r="F48" s="781"/>
      <c r="G48" s="781"/>
      <c r="H48" s="781"/>
      <c r="I48" s="781"/>
      <c r="J48" s="781"/>
      <c r="K48" s="781"/>
      <c r="L48" s="428"/>
      <c r="M48" s="1071"/>
    </row>
    <row r="49" spans="1:13" ht="23" hidden="1">
      <c r="A49" s="421" t="s">
        <v>53</v>
      </c>
      <c r="B49" s="814" t="s">
        <v>54</v>
      </c>
      <c r="C49" s="814"/>
      <c r="D49" s="814"/>
      <c r="E49" s="814"/>
      <c r="F49" s="814"/>
      <c r="G49" s="814"/>
      <c r="H49" s="814"/>
      <c r="I49" s="814"/>
      <c r="J49" s="304" t="s">
        <v>3</v>
      </c>
      <c r="K49" s="304" t="s">
        <v>2</v>
      </c>
      <c r="L49" s="212" t="s">
        <v>55</v>
      </c>
      <c r="M49" s="1071"/>
    </row>
    <row r="50" spans="1:13" hidden="1">
      <c r="A50" s="422"/>
      <c r="B50" s="1054" t="s">
        <v>258</v>
      </c>
      <c r="C50" s="1054"/>
      <c r="D50" s="1054"/>
      <c r="E50" s="1054"/>
      <c r="F50" s="1054"/>
      <c r="G50" s="1054"/>
      <c r="H50" s="1054"/>
      <c r="I50" s="1054"/>
      <c r="J50" s="429">
        <v>1181</v>
      </c>
      <c r="K50" s="224">
        <v>1418</v>
      </c>
      <c r="L50" s="430">
        <v>0</v>
      </c>
      <c r="M50" s="1071"/>
    </row>
    <row r="51" spans="1:13" hidden="1">
      <c r="A51" s="422"/>
      <c r="B51" s="1052" t="s">
        <v>259</v>
      </c>
      <c r="C51" s="1052"/>
      <c r="D51" s="1052"/>
      <c r="E51" s="1052"/>
      <c r="F51" s="1052"/>
      <c r="G51" s="1052"/>
      <c r="H51" s="1052"/>
      <c r="I51" s="1052"/>
      <c r="J51" s="423">
        <v>1789</v>
      </c>
      <c r="K51" s="215">
        <v>2147</v>
      </c>
      <c r="L51" s="124">
        <v>0</v>
      </c>
      <c r="M51" s="1071"/>
    </row>
    <row r="52" spans="1:13" hidden="1">
      <c r="A52" s="422"/>
      <c r="B52" s="1052" t="s">
        <v>260</v>
      </c>
      <c r="C52" s="1052"/>
      <c r="D52" s="1052"/>
      <c r="E52" s="1052"/>
      <c r="F52" s="1052"/>
      <c r="G52" s="1052"/>
      <c r="H52" s="1052"/>
      <c r="I52" s="1052"/>
      <c r="J52" s="423">
        <v>2397</v>
      </c>
      <c r="K52" s="215">
        <v>2876</v>
      </c>
      <c r="L52" s="124">
        <v>0</v>
      </c>
      <c r="M52" s="1071"/>
    </row>
    <row r="53" spans="1:13" hidden="1">
      <c r="A53" s="422"/>
      <c r="B53" s="1052" t="s">
        <v>261</v>
      </c>
      <c r="C53" s="1052"/>
      <c r="D53" s="1052"/>
      <c r="E53" s="1052"/>
      <c r="F53" s="1052"/>
      <c r="G53" s="1052"/>
      <c r="H53" s="1052"/>
      <c r="I53" s="1052"/>
      <c r="J53" s="423">
        <v>3005</v>
      </c>
      <c r="K53" s="215">
        <v>3606</v>
      </c>
      <c r="L53" s="124">
        <v>0</v>
      </c>
      <c r="M53" s="1071"/>
    </row>
    <row r="54" spans="1:13" hidden="1">
      <c r="A54" s="422"/>
      <c r="B54" s="1052" t="s">
        <v>262</v>
      </c>
      <c r="C54" s="1052"/>
      <c r="D54" s="1052"/>
      <c r="E54" s="1052"/>
      <c r="F54" s="1052"/>
      <c r="G54" s="1052"/>
      <c r="H54" s="1052"/>
      <c r="I54" s="1052"/>
      <c r="J54" s="423">
        <v>3613</v>
      </c>
      <c r="K54" s="215">
        <v>4336</v>
      </c>
      <c r="L54" s="124">
        <v>0</v>
      </c>
      <c r="M54" s="1071"/>
    </row>
    <row r="55" spans="1:13" hidden="1">
      <c r="A55" s="422"/>
      <c r="B55" s="1052" t="s">
        <v>263</v>
      </c>
      <c r="C55" s="1052"/>
      <c r="D55" s="1052"/>
      <c r="E55" s="1052"/>
      <c r="F55" s="1052"/>
      <c r="G55" s="1052"/>
      <c r="H55" s="1052"/>
      <c r="I55" s="1052"/>
      <c r="J55" s="423">
        <v>4221</v>
      </c>
      <c r="K55" s="215">
        <v>5065</v>
      </c>
      <c r="L55" s="124">
        <v>0</v>
      </c>
      <c r="M55" s="1071"/>
    </row>
    <row r="56" spans="1:13" hidden="1">
      <c r="A56" s="422"/>
      <c r="B56" s="1052" t="s">
        <v>264</v>
      </c>
      <c r="C56" s="1052"/>
      <c r="D56" s="1052"/>
      <c r="E56" s="1052"/>
      <c r="F56" s="1052"/>
      <c r="G56" s="1052"/>
      <c r="H56" s="1052"/>
      <c r="I56" s="1052"/>
      <c r="J56" s="423">
        <v>4829</v>
      </c>
      <c r="K56" s="215">
        <v>5795</v>
      </c>
      <c r="L56" s="124">
        <v>0</v>
      </c>
      <c r="M56" s="1071"/>
    </row>
    <row r="57" spans="1:13" hidden="1">
      <c r="A57" s="422"/>
      <c r="B57" s="1052" t="s">
        <v>265</v>
      </c>
      <c r="C57" s="1052"/>
      <c r="D57" s="1052"/>
      <c r="E57" s="1052"/>
      <c r="F57" s="1052"/>
      <c r="G57" s="1052"/>
      <c r="H57" s="1052"/>
      <c r="I57" s="1052"/>
      <c r="J57" s="423">
        <v>5437</v>
      </c>
      <c r="K57" s="215">
        <v>6524</v>
      </c>
      <c r="L57" s="124">
        <v>0</v>
      </c>
      <c r="M57" s="1071"/>
    </row>
    <row r="58" spans="1:13" hidden="1">
      <c r="A58" s="422"/>
      <c r="B58" s="1052" t="s">
        <v>266</v>
      </c>
      <c r="C58" s="1052"/>
      <c r="D58" s="1052"/>
      <c r="E58" s="1052"/>
      <c r="F58" s="1052"/>
      <c r="G58" s="1052"/>
      <c r="H58" s="1052"/>
      <c r="I58" s="1052"/>
      <c r="J58" s="423">
        <v>6045</v>
      </c>
      <c r="K58" s="215">
        <v>7012</v>
      </c>
      <c r="L58" s="124">
        <v>0</v>
      </c>
      <c r="M58" s="1071"/>
    </row>
    <row r="59" spans="1:13" ht="13" hidden="1">
      <c r="A59" s="1043" t="s">
        <v>395</v>
      </c>
      <c r="B59" s="955"/>
      <c r="C59" s="955"/>
      <c r="D59" s="955"/>
      <c r="E59" s="955"/>
      <c r="F59" s="955"/>
      <c r="G59" s="955"/>
      <c r="H59" s="955"/>
      <c r="I59" s="955"/>
      <c r="J59" s="955"/>
      <c r="K59" s="955"/>
      <c r="L59" s="1044"/>
      <c r="M59" s="1071"/>
    </row>
    <row r="60" spans="1:13" hidden="1">
      <c r="A60" s="1045" t="s">
        <v>269</v>
      </c>
      <c r="B60" s="1046"/>
      <c r="C60" s="1046"/>
      <c r="D60" s="1046"/>
      <c r="E60" s="1046"/>
      <c r="F60" s="1046"/>
      <c r="G60" s="1046"/>
      <c r="H60" s="1046"/>
      <c r="I60" s="1046"/>
      <c r="J60" s="1046"/>
      <c r="K60" s="1046"/>
      <c r="L60" s="1047"/>
      <c r="M60" s="1071"/>
    </row>
    <row r="61" spans="1:13" ht="23" hidden="1">
      <c r="A61" s="431" t="s">
        <v>53</v>
      </c>
      <c r="B61" s="825" t="s">
        <v>54</v>
      </c>
      <c r="C61" s="825"/>
      <c r="D61" s="825"/>
      <c r="E61" s="825"/>
      <c r="F61" s="825"/>
      <c r="G61" s="825"/>
      <c r="H61" s="825"/>
      <c r="I61" s="825"/>
      <c r="J61" s="304" t="s">
        <v>3</v>
      </c>
      <c r="K61" s="304" t="s">
        <v>2</v>
      </c>
      <c r="L61" s="212" t="s">
        <v>55</v>
      </c>
      <c r="M61" s="1071"/>
    </row>
    <row r="62" spans="1:13" hidden="1">
      <c r="A62" s="422"/>
      <c r="B62" s="1048" t="s">
        <v>396</v>
      </c>
      <c r="C62" s="1048"/>
      <c r="D62" s="1048"/>
      <c r="E62" s="1048"/>
      <c r="F62" s="1048"/>
      <c r="G62" s="1048"/>
      <c r="H62" s="1048"/>
      <c r="I62" s="1048"/>
      <c r="J62" s="423">
        <v>1181</v>
      </c>
      <c r="K62" s="215">
        <v>1418</v>
      </c>
      <c r="L62" s="124">
        <v>0</v>
      </c>
      <c r="M62" s="1071"/>
    </row>
    <row r="63" spans="1:13" hidden="1">
      <c r="A63" s="422"/>
      <c r="B63" s="1049" t="s">
        <v>397</v>
      </c>
      <c r="C63" s="1049"/>
      <c r="D63" s="1049"/>
      <c r="E63" s="1049"/>
      <c r="F63" s="1049"/>
      <c r="G63" s="1049"/>
      <c r="H63" s="1049"/>
      <c r="I63" s="1049"/>
      <c r="J63" s="425">
        <v>608</v>
      </c>
      <c r="K63" s="219">
        <v>730</v>
      </c>
      <c r="L63" s="432">
        <v>0</v>
      </c>
      <c r="M63" s="1071"/>
    </row>
    <row r="64" spans="1:13" ht="13" hidden="1">
      <c r="A64" s="810"/>
      <c r="B64" s="811"/>
      <c r="C64" s="811"/>
      <c r="D64" s="811"/>
      <c r="E64" s="811"/>
      <c r="F64" s="811"/>
      <c r="G64" s="811"/>
      <c r="H64" s="811"/>
      <c r="I64" s="433"/>
      <c r="J64" s="1013" t="s">
        <v>271</v>
      </c>
      <c r="K64" s="1014"/>
      <c r="L64" s="407">
        <v>0</v>
      </c>
      <c r="M64" s="1071"/>
    </row>
    <row r="65" spans="1:13" ht="13" hidden="1">
      <c r="A65" s="1050" t="s">
        <v>272</v>
      </c>
      <c r="B65" s="1051"/>
      <c r="C65" s="1051"/>
      <c r="D65" s="1051"/>
      <c r="E65" s="1051"/>
      <c r="F65" s="1051"/>
      <c r="G65" s="1051"/>
      <c r="H65" s="1051"/>
      <c r="I65" s="434"/>
      <c r="J65" s="1006" t="s">
        <v>398</v>
      </c>
      <c r="K65" s="1007"/>
      <c r="L65" s="408">
        <v>0</v>
      </c>
      <c r="M65" s="1071"/>
    </row>
    <row r="66" spans="1:13" ht="13.5" hidden="1" thickBot="1">
      <c r="A66" s="1050"/>
      <c r="B66" s="1051"/>
      <c r="C66" s="1051"/>
      <c r="D66" s="1051"/>
      <c r="E66" s="1051"/>
      <c r="F66" s="1051"/>
      <c r="G66" s="1051"/>
      <c r="H66" s="1051"/>
      <c r="I66" s="434"/>
      <c r="J66" s="1009" t="s">
        <v>56</v>
      </c>
      <c r="K66" s="1010"/>
      <c r="L66" s="409">
        <v>0</v>
      </c>
      <c r="M66" s="1071"/>
    </row>
    <row r="67" spans="1:13" ht="14" hidden="1">
      <c r="A67" s="1"/>
      <c r="B67" s="2"/>
      <c r="C67" s="2"/>
      <c r="D67" s="2"/>
      <c r="E67" s="2"/>
      <c r="F67" s="2"/>
      <c r="G67" s="435"/>
      <c r="H67" s="435"/>
      <c r="I67" s="436"/>
      <c r="J67" s="4"/>
      <c r="K67" s="4"/>
      <c r="L67" s="252"/>
      <c r="M67" s="1071"/>
    </row>
    <row r="68" spans="1:13" ht="14" hidden="1">
      <c r="A68" s="1"/>
      <c r="B68" s="2"/>
      <c r="C68" s="2"/>
      <c r="D68" s="2"/>
      <c r="E68" s="2"/>
      <c r="F68" s="2"/>
      <c r="G68" s="435"/>
      <c r="H68" s="435"/>
      <c r="I68" s="436"/>
      <c r="J68" s="4"/>
      <c r="K68" s="4"/>
      <c r="L68" s="252"/>
      <c r="M68" s="1071"/>
    </row>
    <row r="69" spans="1:13" ht="13">
      <c r="A69" s="780" t="s">
        <v>1</v>
      </c>
      <c r="B69" s="781"/>
      <c r="C69" s="781"/>
      <c r="D69" s="781"/>
      <c r="E69" s="781"/>
      <c r="F69" s="781"/>
      <c r="G69" s="781"/>
      <c r="H69" s="781"/>
      <c r="I69" s="781"/>
      <c r="J69" s="781"/>
      <c r="K69" s="781"/>
      <c r="L69" s="337"/>
      <c r="M69" s="1071"/>
    </row>
    <row r="70" spans="1:13" ht="12" customHeight="1">
      <c r="A70" s="1040" t="s">
        <v>399</v>
      </c>
      <c r="B70" s="1041"/>
      <c r="C70" s="1041"/>
      <c r="D70" s="1041"/>
      <c r="E70" s="1041"/>
      <c r="F70" s="1041"/>
      <c r="G70" s="1041"/>
      <c r="H70" s="1041"/>
      <c r="I70" s="1041"/>
      <c r="J70" s="1041"/>
      <c r="K70" s="1041"/>
      <c r="L70" s="1042"/>
      <c r="M70" s="1071"/>
    </row>
    <row r="71" spans="1:13" ht="12" customHeight="1">
      <c r="A71" s="1040" t="s">
        <v>432</v>
      </c>
      <c r="B71" s="1041"/>
      <c r="C71" s="1041"/>
      <c r="D71" s="1041"/>
      <c r="E71" s="1041"/>
      <c r="F71" s="1041"/>
      <c r="G71" s="1041"/>
      <c r="H71" s="1041"/>
      <c r="I71" s="1041"/>
      <c r="J71" s="1041"/>
      <c r="K71" s="1041"/>
      <c r="L71" s="1042"/>
      <c r="M71" s="1071"/>
    </row>
    <row r="72" spans="1:13" ht="12" customHeight="1">
      <c r="A72" s="1037" t="s">
        <v>494</v>
      </c>
      <c r="B72" s="1038"/>
      <c r="C72" s="1038"/>
      <c r="D72" s="1038"/>
      <c r="E72" s="1038"/>
      <c r="F72" s="1038"/>
      <c r="G72" s="1038"/>
      <c r="H72" s="1038"/>
      <c r="I72" s="1038"/>
      <c r="J72" s="1038"/>
      <c r="K72" s="1038"/>
      <c r="L72" s="1039"/>
      <c r="M72" s="1071"/>
    </row>
    <row r="73" spans="1:13" ht="12" customHeight="1">
      <c r="A73" s="1040" t="s">
        <v>433</v>
      </c>
      <c r="B73" s="1041"/>
      <c r="C73" s="1041"/>
      <c r="D73" s="1041"/>
      <c r="E73" s="1041"/>
      <c r="F73" s="1041"/>
      <c r="G73" s="1041"/>
      <c r="H73" s="1041"/>
      <c r="I73" s="1041"/>
      <c r="J73" s="1041"/>
      <c r="K73" s="1041"/>
      <c r="L73" s="1042"/>
      <c r="M73" s="1071"/>
    </row>
    <row r="74" spans="1:13" ht="12" customHeight="1">
      <c r="A74" s="1040" t="s">
        <v>495</v>
      </c>
      <c r="B74" s="1041"/>
      <c r="C74" s="1041"/>
      <c r="D74" s="1041"/>
      <c r="E74" s="1041"/>
      <c r="F74" s="1041"/>
      <c r="G74" s="1041"/>
      <c r="H74" s="1041"/>
      <c r="I74" s="1041"/>
      <c r="J74" s="1041"/>
      <c r="K74" s="1041"/>
      <c r="L74" s="1042"/>
      <c r="M74" s="1071"/>
    </row>
    <row r="75" spans="1:13" ht="12" customHeight="1">
      <c r="A75" s="1040" t="s">
        <v>434</v>
      </c>
      <c r="B75" s="1041"/>
      <c r="C75" s="1041"/>
      <c r="D75" s="1041"/>
      <c r="E75" s="1041"/>
      <c r="F75" s="1041"/>
      <c r="G75" s="1041"/>
      <c r="H75" s="1041"/>
      <c r="I75" s="1041"/>
      <c r="J75" s="1041"/>
      <c r="K75" s="1041"/>
      <c r="L75" s="1042"/>
      <c r="M75" s="1071"/>
    </row>
    <row r="76" spans="1:13" ht="24" customHeight="1">
      <c r="A76" s="1040" t="s">
        <v>273</v>
      </c>
      <c r="B76" s="1041"/>
      <c r="C76" s="1041"/>
      <c r="D76" s="1041"/>
      <c r="E76" s="1041"/>
      <c r="F76" s="1041"/>
      <c r="G76" s="1041"/>
      <c r="H76" s="1041"/>
      <c r="I76" s="1041"/>
      <c r="J76" s="1041"/>
      <c r="K76" s="1041"/>
      <c r="L76" s="1042"/>
      <c r="M76" s="1071"/>
    </row>
    <row r="77" spans="1:13" ht="12" customHeight="1">
      <c r="A77" s="1040" t="s">
        <v>274</v>
      </c>
      <c r="B77" s="1041"/>
      <c r="C77" s="1041"/>
      <c r="D77" s="1041"/>
      <c r="E77" s="1041"/>
      <c r="F77" s="1041"/>
      <c r="G77" s="1041"/>
      <c r="H77" s="1041"/>
      <c r="I77" s="1041"/>
      <c r="J77" s="1041"/>
      <c r="K77" s="1041"/>
      <c r="L77" s="1042"/>
      <c r="M77" s="1071"/>
    </row>
    <row r="78" spans="1:13" ht="24" customHeight="1">
      <c r="A78" s="1037" t="s">
        <v>414</v>
      </c>
      <c r="B78" s="1038"/>
      <c r="C78" s="1038"/>
      <c r="D78" s="1038"/>
      <c r="E78" s="1038"/>
      <c r="F78" s="1038"/>
      <c r="G78" s="1038"/>
      <c r="H78" s="1038"/>
      <c r="I78" s="1038"/>
      <c r="J78" s="1038"/>
      <c r="K78" s="1038"/>
      <c r="L78" s="1039"/>
      <c r="M78" s="1071"/>
    </row>
    <row r="79" spans="1:13" ht="24" customHeight="1">
      <c r="A79" s="1037" t="s">
        <v>415</v>
      </c>
      <c r="B79" s="1038"/>
      <c r="C79" s="1038"/>
      <c r="D79" s="1038"/>
      <c r="E79" s="1038"/>
      <c r="F79" s="1038"/>
      <c r="G79" s="1038"/>
      <c r="H79" s="1038"/>
      <c r="I79" s="1038"/>
      <c r="J79" s="1038"/>
      <c r="K79" s="1038"/>
      <c r="L79" s="1039"/>
      <c r="M79" s="1071"/>
    </row>
    <row r="80" spans="1:13" ht="12" customHeight="1">
      <c r="A80" s="1037" t="s">
        <v>275</v>
      </c>
      <c r="B80" s="1038"/>
      <c r="C80" s="1038"/>
      <c r="D80" s="1038"/>
      <c r="E80" s="1038"/>
      <c r="F80" s="1038"/>
      <c r="G80" s="1038"/>
      <c r="H80" s="1038"/>
      <c r="I80" s="1038"/>
      <c r="J80" s="1038"/>
      <c r="K80" s="1038"/>
      <c r="L80" s="1039"/>
      <c r="M80" s="1071"/>
    </row>
    <row r="81" spans="1:13" ht="12" customHeight="1">
      <c r="A81" s="891" t="s">
        <v>496</v>
      </c>
      <c r="B81" s="892"/>
      <c r="C81" s="892"/>
      <c r="D81" s="892"/>
      <c r="E81" s="892"/>
      <c r="F81" s="892"/>
      <c r="G81" s="892"/>
      <c r="H81" s="892"/>
      <c r="I81" s="892"/>
      <c r="J81" s="892"/>
      <c r="K81" s="892"/>
      <c r="L81" s="893"/>
      <c r="M81" s="1071"/>
    </row>
    <row r="82" spans="1:13" s="50" customFormat="1" ht="12" customHeight="1">
      <c r="A82" s="891" t="s">
        <v>417</v>
      </c>
      <c r="B82" s="892"/>
      <c r="C82" s="892"/>
      <c r="D82" s="892"/>
      <c r="E82" s="892"/>
      <c r="F82" s="892"/>
      <c r="G82" s="892"/>
      <c r="H82" s="892"/>
      <c r="I82" s="892"/>
      <c r="J82" s="892"/>
      <c r="K82" s="892"/>
      <c r="L82" s="893"/>
      <c r="M82" s="1071"/>
    </row>
    <row r="83" spans="1:13" ht="14">
      <c r="A83" s="1065" t="s">
        <v>89</v>
      </c>
      <c r="B83" s="1066"/>
      <c r="C83" s="1066"/>
      <c r="D83" s="1066"/>
      <c r="E83" s="1066"/>
      <c r="F83" s="1066"/>
      <c r="G83" s="1066"/>
      <c r="H83" s="1066"/>
      <c r="I83" s="1066"/>
      <c r="J83" s="1066"/>
      <c r="K83" s="1066"/>
      <c r="L83" s="1067"/>
      <c r="M83" s="1071"/>
    </row>
    <row r="84" spans="1:13" ht="9" customHeight="1">
      <c r="A84" s="686"/>
      <c r="B84" s="687"/>
      <c r="C84" s="687"/>
      <c r="D84" s="687"/>
      <c r="E84" s="687"/>
      <c r="F84" s="687"/>
      <c r="G84" s="687"/>
      <c r="H84" s="687"/>
      <c r="I84" s="687"/>
      <c r="J84" s="687"/>
      <c r="K84" s="687"/>
      <c r="L84" s="809"/>
      <c r="M84" s="1071"/>
    </row>
    <row r="85" spans="1:13" ht="6.75" customHeight="1" thickBot="1">
      <c r="A85" s="414"/>
      <c r="B85" s="415"/>
      <c r="C85" s="415"/>
      <c r="D85" s="415"/>
      <c r="E85" s="415"/>
      <c r="F85" s="415"/>
      <c r="G85" s="415"/>
      <c r="H85" s="415"/>
      <c r="I85" s="415"/>
      <c r="J85" s="415"/>
      <c r="K85" s="415"/>
      <c r="L85" s="415"/>
      <c r="M85" s="1071"/>
    </row>
    <row r="86" spans="1:13" ht="18">
      <c r="A86" s="670" t="s">
        <v>400</v>
      </c>
      <c r="B86" s="671"/>
      <c r="C86" s="671"/>
      <c r="D86" s="671"/>
      <c r="E86" s="671"/>
      <c r="F86" s="671"/>
      <c r="G86" s="671"/>
      <c r="H86" s="671"/>
      <c r="I86" s="671"/>
      <c r="J86" s="671"/>
      <c r="K86" s="671"/>
      <c r="L86" s="671"/>
      <c r="M86" s="1071"/>
    </row>
    <row r="87" spans="1:13" ht="18">
      <c r="A87" s="672" t="s">
        <v>0</v>
      </c>
      <c r="B87" s="672"/>
      <c r="C87" s="672"/>
      <c r="D87" s="672"/>
      <c r="E87" s="672"/>
      <c r="F87" s="672"/>
      <c r="G87" s="672"/>
      <c r="H87" s="672"/>
      <c r="I87" s="672"/>
      <c r="J87" s="672"/>
      <c r="K87" s="672"/>
      <c r="L87" s="672"/>
      <c r="M87" s="1071"/>
    </row>
    <row r="88" spans="1:13" ht="16" thickBot="1">
      <c r="A88" s="673" t="s">
        <v>90</v>
      </c>
      <c r="B88" s="674"/>
      <c r="C88" s="674"/>
      <c r="D88" s="674"/>
      <c r="E88" s="674"/>
      <c r="F88" s="674"/>
      <c r="G88" s="674"/>
      <c r="H88" s="674"/>
      <c r="I88" s="674"/>
      <c r="J88" s="674"/>
      <c r="K88" s="674"/>
      <c r="L88" s="674"/>
      <c r="M88" s="1072"/>
    </row>
  </sheetData>
  <sheetProtection sheet="1" objects="1" scenarios="1"/>
  <mergeCells count="88">
    <mergeCell ref="A83:L83"/>
    <mergeCell ref="K2:M3"/>
    <mergeCell ref="D3:I4"/>
    <mergeCell ref="A5:M5"/>
    <mergeCell ref="H6:I6"/>
    <mergeCell ref="J6:L6"/>
    <mergeCell ref="M6:M88"/>
    <mergeCell ref="A7:L7"/>
    <mergeCell ref="D8:H8"/>
    <mergeCell ref="K8:L8"/>
    <mergeCell ref="D9:H9"/>
    <mergeCell ref="K9:L10"/>
    <mergeCell ref="D10:H10"/>
    <mergeCell ref="D11:H11"/>
    <mergeCell ref="J11:L11"/>
    <mergeCell ref="D12:H12"/>
    <mergeCell ref="J12:L12"/>
    <mergeCell ref="B21:F21"/>
    <mergeCell ref="D13:H13"/>
    <mergeCell ref="J13:L13"/>
    <mergeCell ref="D14:H14"/>
    <mergeCell ref="J14:L14"/>
    <mergeCell ref="D15:H15"/>
    <mergeCell ref="A17:L17"/>
    <mergeCell ref="A18:J18"/>
    <mergeCell ref="K18:L18"/>
    <mergeCell ref="B19:I19"/>
    <mergeCell ref="G20:J20"/>
    <mergeCell ref="K20:L20"/>
    <mergeCell ref="A22:L22"/>
    <mergeCell ref="A23:L23"/>
    <mergeCell ref="G25:G26"/>
    <mergeCell ref="H25:L26"/>
    <mergeCell ref="B27:C27"/>
    <mergeCell ref="H27:L27"/>
    <mergeCell ref="B46:I46"/>
    <mergeCell ref="I29:L29"/>
    <mergeCell ref="I30:L30"/>
    <mergeCell ref="I33:L33"/>
    <mergeCell ref="I34:L34"/>
    <mergeCell ref="A36:L36"/>
    <mergeCell ref="A37:L39"/>
    <mergeCell ref="A40:L40"/>
    <mergeCell ref="E41:I41"/>
    <mergeCell ref="A42:L42"/>
    <mergeCell ref="B44:K44"/>
    <mergeCell ref="B45:I45"/>
    <mergeCell ref="B58:I58"/>
    <mergeCell ref="B47:I47"/>
    <mergeCell ref="B48:K48"/>
    <mergeCell ref="B49:I49"/>
    <mergeCell ref="B50:I50"/>
    <mergeCell ref="B51:I51"/>
    <mergeCell ref="B52:I52"/>
    <mergeCell ref="B53:I53"/>
    <mergeCell ref="B54:I54"/>
    <mergeCell ref="B55:I55"/>
    <mergeCell ref="B56:I56"/>
    <mergeCell ref="B57:I57"/>
    <mergeCell ref="A71:L71"/>
    <mergeCell ref="A59:L59"/>
    <mergeCell ref="A60:L60"/>
    <mergeCell ref="B61:I61"/>
    <mergeCell ref="B62:I62"/>
    <mergeCell ref="B63:I63"/>
    <mergeCell ref="A64:H64"/>
    <mergeCell ref="J64:K64"/>
    <mergeCell ref="A65:H66"/>
    <mergeCell ref="J65:K65"/>
    <mergeCell ref="J66:K66"/>
    <mergeCell ref="A69:K69"/>
    <mergeCell ref="A70:L70"/>
    <mergeCell ref="A87:L87"/>
    <mergeCell ref="A88:L88"/>
    <mergeCell ref="J15:L15"/>
    <mergeCell ref="A81:L81"/>
    <mergeCell ref="A78:L78"/>
    <mergeCell ref="A79:L79"/>
    <mergeCell ref="A80:L80"/>
    <mergeCell ref="A82:L82"/>
    <mergeCell ref="A84:L84"/>
    <mergeCell ref="A86:L86"/>
    <mergeCell ref="A72:L72"/>
    <mergeCell ref="A73:L73"/>
    <mergeCell ref="A74:L74"/>
    <mergeCell ref="A75:L75"/>
    <mergeCell ref="A76:L76"/>
    <mergeCell ref="A77:L77"/>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20A52-549A-4369-9A76-923189D25986}">
  <sheetPr>
    <tabColor rgb="FF990033"/>
    <pageSetUpPr fitToPage="1"/>
  </sheetPr>
  <dimension ref="A1:O180"/>
  <sheetViews>
    <sheetView showGridLines="0" zoomScaleNormal="100" workbookViewId="0">
      <selection activeCell="L2" sqref="L2"/>
    </sheetView>
  </sheetViews>
  <sheetFormatPr baseColWidth="10" defaultColWidth="11.453125" defaultRowHeight="12.5"/>
  <cols>
    <col min="1" max="2" width="10.453125" style="8" customWidth="1"/>
    <col min="3" max="4" width="9.26953125" style="8" customWidth="1"/>
    <col min="5" max="5" width="13.26953125" style="8" customWidth="1"/>
    <col min="6" max="8" width="11.453125" style="8"/>
    <col min="9" max="9" width="11.453125" style="8" customWidth="1"/>
    <col min="10" max="10" width="11.453125" style="8"/>
    <col min="11" max="11" width="11.453125" style="8" customWidth="1"/>
    <col min="12" max="12" width="11.453125" style="8"/>
    <col min="13" max="13" width="14.26953125" style="8" customWidth="1"/>
    <col min="14" max="14" width="7.7265625" style="8" customWidth="1"/>
    <col min="15" max="16" width="11.453125" style="8" customWidth="1"/>
    <col min="17" max="16384" width="11.453125" style="8"/>
  </cols>
  <sheetData>
    <row r="1" spans="1:14" s="9" customFormat="1" ht="58" customHeight="1">
      <c r="A1" s="6"/>
      <c r="B1" s="6"/>
      <c r="C1" s="6"/>
      <c r="D1" s="6"/>
      <c r="E1" s="6"/>
      <c r="F1" s="6"/>
      <c r="G1" s="6"/>
      <c r="H1" s="6"/>
      <c r="I1" s="6"/>
      <c r="J1" s="6"/>
      <c r="K1" s="6"/>
      <c r="L1" s="6"/>
      <c r="M1" s="6"/>
      <c r="N1" s="6"/>
    </row>
    <row r="2" spans="1:14" s="204" customFormat="1" ht="15" customHeight="1">
      <c r="A2" s="206"/>
      <c r="B2" s="206"/>
      <c r="C2" s="206"/>
      <c r="D2" s="206"/>
      <c r="E2" s="206"/>
      <c r="F2" s="206"/>
      <c r="G2" s="206"/>
      <c r="H2" s="206"/>
      <c r="I2" s="206"/>
      <c r="J2" s="30"/>
      <c r="K2" s="30"/>
      <c r="L2" s="30"/>
      <c r="M2" s="30"/>
      <c r="N2" s="30"/>
    </row>
    <row r="3" spans="1:14" s="204" customFormat="1" ht="15" customHeight="1">
      <c r="A3" s="205"/>
      <c r="B3" s="205"/>
      <c r="C3" s="205"/>
      <c r="D3" s="205"/>
      <c r="E3" s="205"/>
      <c r="F3" s="467" t="s">
        <v>248</v>
      </c>
      <c r="G3" s="467"/>
      <c r="H3" s="467"/>
      <c r="I3" s="467"/>
      <c r="J3" s="467"/>
      <c r="K3" s="467"/>
      <c r="L3" s="30"/>
      <c r="M3" s="30"/>
      <c r="N3" s="30"/>
    </row>
    <row r="4" spans="1:14" ht="30" customHeight="1" thickBot="1">
      <c r="A4" s="203"/>
      <c r="B4" s="203"/>
      <c r="C4" s="203"/>
      <c r="D4" s="203"/>
      <c r="E4" s="203"/>
      <c r="F4" s="468" t="s">
        <v>247</v>
      </c>
      <c r="G4" s="468"/>
      <c r="H4" s="468"/>
      <c r="I4" s="468"/>
      <c r="J4" s="468"/>
      <c r="K4" s="468"/>
      <c r="L4" s="30"/>
      <c r="M4" s="30"/>
      <c r="N4" s="30"/>
    </row>
    <row r="5" spans="1:14" ht="36.75" customHeight="1" thickBot="1">
      <c r="A5" s="469" t="s">
        <v>440</v>
      </c>
      <c r="B5" s="470"/>
      <c r="C5" s="470"/>
      <c r="D5" s="470"/>
      <c r="E5" s="470"/>
      <c r="F5" s="470"/>
      <c r="G5" s="470"/>
      <c r="H5" s="470"/>
      <c r="I5" s="470"/>
      <c r="J5" s="470"/>
      <c r="K5" s="470"/>
      <c r="L5" s="470"/>
      <c r="M5" s="470"/>
      <c r="N5" s="471"/>
    </row>
    <row r="6" spans="1:14" ht="12.75" customHeight="1">
      <c r="A6" s="167" t="s">
        <v>40</v>
      </c>
      <c r="B6" s="32" t="str">
        <f>+'DATOS MAESTROS'!B3</f>
        <v>IBTM 2026</v>
      </c>
      <c r="C6" s="35"/>
      <c r="D6" s="16"/>
      <c r="E6" s="16"/>
      <c r="F6" s="16"/>
      <c r="G6" s="16"/>
      <c r="H6" s="17"/>
      <c r="I6" s="472" t="s">
        <v>39</v>
      </c>
      <c r="J6" s="473"/>
      <c r="K6" s="474" t="str">
        <f>+'DATOS MAESTROS'!B4</f>
        <v>Agosto 19 - 20, 2026</v>
      </c>
      <c r="L6" s="475"/>
      <c r="M6" s="475"/>
      <c r="N6" s="476" t="s">
        <v>246</v>
      </c>
    </row>
    <row r="7" spans="1:14" ht="14.5" thickBot="1">
      <c r="A7" s="479" t="s">
        <v>38</v>
      </c>
      <c r="B7" s="466"/>
      <c r="C7" s="466"/>
      <c r="D7" s="480"/>
      <c r="E7" s="480"/>
      <c r="F7" s="480"/>
      <c r="G7" s="480"/>
      <c r="H7" s="480"/>
      <c r="I7" s="480"/>
      <c r="J7" s="480"/>
      <c r="K7" s="480"/>
      <c r="L7" s="480"/>
      <c r="M7" s="480"/>
      <c r="N7" s="477"/>
    </row>
    <row r="8" spans="1:14" ht="13" thickBot="1">
      <c r="A8" s="18" t="s">
        <v>37</v>
      </c>
      <c r="B8" s="202"/>
      <c r="C8" s="19"/>
      <c r="D8" s="19"/>
      <c r="E8" s="481"/>
      <c r="F8" s="481"/>
      <c r="G8" s="481"/>
      <c r="H8" s="481"/>
      <c r="I8" s="481"/>
      <c r="J8" s="20"/>
      <c r="K8" s="20"/>
      <c r="L8" s="482" t="s">
        <v>36</v>
      </c>
      <c r="M8" s="483"/>
      <c r="N8" s="477"/>
    </row>
    <row r="9" spans="1:14">
      <c r="A9" s="21" t="s">
        <v>35</v>
      </c>
      <c r="B9" s="33"/>
      <c r="C9" s="22"/>
      <c r="D9" s="22"/>
      <c r="E9" s="461"/>
      <c r="F9" s="461"/>
      <c r="G9" s="461"/>
      <c r="H9" s="461"/>
      <c r="I9" s="461"/>
      <c r="J9" s="20"/>
      <c r="K9" s="20"/>
      <c r="L9" s="489"/>
      <c r="M9" s="490"/>
      <c r="N9" s="477"/>
    </row>
    <row r="10" spans="1:14" ht="13" thickBot="1">
      <c r="A10" s="21" t="s">
        <v>34</v>
      </c>
      <c r="B10" s="33"/>
      <c r="C10" s="22"/>
      <c r="D10" s="22"/>
      <c r="E10" s="461"/>
      <c r="F10" s="461"/>
      <c r="G10" s="461"/>
      <c r="H10" s="461"/>
      <c r="I10" s="461"/>
      <c r="J10" s="20"/>
      <c r="K10" s="20"/>
      <c r="L10" s="491"/>
      <c r="M10" s="492"/>
      <c r="N10" s="477"/>
    </row>
    <row r="11" spans="1:14">
      <c r="A11" s="21" t="s">
        <v>33</v>
      </c>
      <c r="B11" s="33"/>
      <c r="C11" s="22"/>
      <c r="D11" s="22"/>
      <c r="E11" s="461"/>
      <c r="F11" s="461"/>
      <c r="G11" s="461"/>
      <c r="H11" s="461"/>
      <c r="I11" s="461"/>
      <c r="J11" s="23" t="s">
        <v>32</v>
      </c>
      <c r="K11" s="462"/>
      <c r="L11" s="462"/>
      <c r="M11" s="462"/>
      <c r="N11" s="477"/>
    </row>
    <row r="12" spans="1:14">
      <c r="A12" s="21" t="s">
        <v>31</v>
      </c>
      <c r="B12" s="33"/>
      <c r="C12" s="22"/>
      <c r="D12" s="22"/>
      <c r="E12" s="461"/>
      <c r="F12" s="461"/>
      <c r="G12" s="461"/>
      <c r="H12" s="461"/>
      <c r="I12" s="461"/>
      <c r="J12" s="23" t="s">
        <v>30</v>
      </c>
      <c r="K12" s="462"/>
      <c r="L12" s="462"/>
      <c r="M12" s="462"/>
      <c r="N12" s="477"/>
    </row>
    <row r="13" spans="1:14">
      <c r="A13" s="21" t="s">
        <v>29</v>
      </c>
      <c r="B13" s="33"/>
      <c r="C13" s="22"/>
      <c r="D13" s="22"/>
      <c r="E13" s="461"/>
      <c r="F13" s="461"/>
      <c r="G13" s="461"/>
      <c r="H13" s="461"/>
      <c r="I13" s="461"/>
      <c r="J13" s="23" t="s">
        <v>28</v>
      </c>
      <c r="K13" s="462"/>
      <c r="L13" s="462"/>
      <c r="M13" s="462"/>
      <c r="N13" s="477"/>
    </row>
    <row r="14" spans="1:14">
      <c r="A14" s="21" t="s">
        <v>27</v>
      </c>
      <c r="B14" s="33"/>
      <c r="C14" s="22"/>
      <c r="D14" s="22"/>
      <c r="E14" s="494"/>
      <c r="F14" s="494"/>
      <c r="G14" s="494"/>
      <c r="H14" s="494"/>
      <c r="I14" s="494"/>
      <c r="J14" s="23" t="s">
        <v>26</v>
      </c>
      <c r="K14" s="462"/>
      <c r="L14" s="462"/>
      <c r="M14" s="462"/>
      <c r="N14" s="477"/>
    </row>
    <row r="15" spans="1:14">
      <c r="A15" s="33" t="s">
        <v>25</v>
      </c>
      <c r="B15" s="33"/>
      <c r="C15" s="22"/>
      <c r="D15" s="22"/>
      <c r="E15" s="461"/>
      <c r="F15" s="461"/>
      <c r="G15" s="461"/>
      <c r="H15" s="461"/>
      <c r="I15" s="461"/>
      <c r="J15" s="439" t="s">
        <v>91</v>
      </c>
      <c r="K15" s="462"/>
      <c r="L15" s="462"/>
      <c r="M15" s="462"/>
      <c r="N15" s="477"/>
    </row>
    <row r="16" spans="1:14">
      <c r="A16" s="22"/>
      <c r="B16" s="22"/>
      <c r="C16" s="22"/>
      <c r="D16" s="22"/>
      <c r="E16" s="20"/>
      <c r="F16" s="20"/>
      <c r="G16" s="20"/>
      <c r="H16" s="20"/>
      <c r="I16" s="20"/>
      <c r="J16" s="22"/>
      <c r="K16" s="22"/>
      <c r="L16" s="22"/>
      <c r="M16" s="20"/>
      <c r="N16" s="477"/>
    </row>
    <row r="17" spans="1:14" ht="15" customHeight="1">
      <c r="A17" s="465" t="s">
        <v>24</v>
      </c>
      <c r="B17" s="466"/>
      <c r="C17" s="466"/>
      <c r="D17" s="466"/>
      <c r="E17" s="466"/>
      <c r="F17" s="466"/>
      <c r="G17" s="466"/>
      <c r="H17" s="466"/>
      <c r="I17" s="466"/>
      <c r="J17" s="466"/>
      <c r="K17" s="466"/>
      <c r="L17" s="466"/>
      <c r="M17" s="466"/>
      <c r="N17" s="477"/>
    </row>
    <row r="18" spans="1:14" ht="17.25" customHeight="1">
      <c r="A18" s="600" t="s">
        <v>88</v>
      </c>
      <c r="B18" s="601"/>
      <c r="C18" s="601"/>
      <c r="D18" s="601"/>
      <c r="E18" s="601"/>
      <c r="F18" s="601"/>
      <c r="G18" s="601"/>
      <c r="H18" s="601"/>
      <c r="I18" s="601"/>
      <c r="J18" s="601"/>
      <c r="K18" s="601"/>
      <c r="L18" s="601"/>
      <c r="M18" s="601"/>
      <c r="N18" s="477"/>
    </row>
    <row r="19" spans="1:14" ht="12.75" customHeight="1">
      <c r="A19" s="438" t="s">
        <v>23</v>
      </c>
      <c r="B19" s="38"/>
      <c r="C19" s="493" t="s">
        <v>22</v>
      </c>
      <c r="D19" s="493"/>
      <c r="E19" s="493"/>
      <c r="F19" s="493"/>
      <c r="G19" s="493"/>
      <c r="H19" s="493" t="s">
        <v>245</v>
      </c>
      <c r="I19" s="493"/>
      <c r="J19" s="493"/>
      <c r="K19" s="493"/>
      <c r="L19" s="493"/>
      <c r="M19" s="493"/>
      <c r="N19" s="477"/>
    </row>
    <row r="20" spans="1:14">
      <c r="A20" s="438"/>
      <c r="B20" s="22"/>
      <c r="C20" s="35" t="s">
        <v>21</v>
      </c>
      <c r="D20" s="20"/>
      <c r="E20" s="454">
        <f>+'DATOS MAESTROS'!B7</f>
        <v>1010071122</v>
      </c>
      <c r="F20" s="20"/>
      <c r="G20" s="31"/>
      <c r="H20" s="35" t="s">
        <v>50</v>
      </c>
      <c r="I20" s="20" t="s">
        <v>249</v>
      </c>
      <c r="J20" s="35"/>
      <c r="K20" s="35"/>
      <c r="L20" s="496"/>
      <c r="M20" s="497"/>
      <c r="N20" s="477"/>
    </row>
    <row r="21" spans="1:14">
      <c r="A21" s="438" t="s">
        <v>401</v>
      </c>
      <c r="B21" s="38"/>
      <c r="C21" s="498" t="s">
        <v>19</v>
      </c>
      <c r="D21" s="498"/>
      <c r="E21" s="499"/>
      <c r="F21" s="499"/>
      <c r="G21" s="499"/>
      <c r="H21" s="35" t="s">
        <v>93</v>
      </c>
      <c r="I21" s="20"/>
      <c r="J21" s="20"/>
      <c r="K21" s="500">
        <f>+'DATOS MAESTROS'!B6</f>
        <v>46246</v>
      </c>
      <c r="L21" s="500"/>
      <c r="M21" s="501"/>
      <c r="N21" s="477"/>
    </row>
    <row r="22" spans="1:14">
      <c r="A22" s="29"/>
      <c r="B22" s="38"/>
      <c r="C22" s="34"/>
      <c r="D22" s="34"/>
      <c r="E22" s="30"/>
      <c r="F22" s="30"/>
      <c r="G22" s="30"/>
      <c r="H22" s="20"/>
      <c r="I22" s="20"/>
      <c r="J22" s="20"/>
      <c r="K22" s="36"/>
      <c r="L22" s="36"/>
      <c r="M22" s="20"/>
      <c r="N22" s="477"/>
    </row>
    <row r="23" spans="1:14" ht="14">
      <c r="A23" s="465" t="s">
        <v>18</v>
      </c>
      <c r="B23" s="466"/>
      <c r="C23" s="466"/>
      <c r="D23" s="466"/>
      <c r="E23" s="466"/>
      <c r="F23" s="466"/>
      <c r="G23" s="466"/>
      <c r="H23" s="466"/>
      <c r="I23" s="466"/>
      <c r="J23" s="466"/>
      <c r="K23" s="466"/>
      <c r="L23" s="466"/>
      <c r="M23" s="466"/>
      <c r="N23" s="477"/>
    </row>
    <row r="24" spans="1:14" ht="13">
      <c r="A24" s="511" t="s">
        <v>17</v>
      </c>
      <c r="B24" s="512"/>
      <c r="C24" s="512"/>
      <c r="D24" s="512"/>
      <c r="E24" s="512"/>
      <c r="F24" s="512"/>
      <c r="G24" s="512"/>
      <c r="H24" s="512"/>
      <c r="I24" s="512"/>
      <c r="J24" s="512"/>
      <c r="K24" s="512"/>
      <c r="L24" s="512"/>
      <c r="M24" s="512"/>
      <c r="N24" s="477"/>
    </row>
    <row r="25" spans="1:14" ht="13" thickBot="1">
      <c r="A25" s="29" t="s">
        <v>16</v>
      </c>
      <c r="B25" s="38"/>
      <c r="C25" s="20" t="s">
        <v>49</v>
      </c>
      <c r="D25" s="20"/>
      <c r="E25" s="20"/>
      <c r="F25" s="20"/>
      <c r="G25" s="20"/>
      <c r="H25" s="20"/>
      <c r="I25" s="33"/>
      <c r="J25" s="33"/>
      <c r="K25" s="20"/>
      <c r="L25" s="20"/>
      <c r="M25" s="20"/>
      <c r="N25" s="477"/>
    </row>
    <row r="26" spans="1:14">
      <c r="A26" s="37"/>
      <c r="B26" s="200"/>
      <c r="C26" s="38"/>
      <c r="D26" s="38"/>
      <c r="E26" s="39"/>
      <c r="F26" s="39"/>
      <c r="G26" s="22"/>
      <c r="H26" s="513" t="s">
        <v>15</v>
      </c>
      <c r="I26" s="514"/>
      <c r="J26" s="515"/>
      <c r="K26" s="515"/>
      <c r="L26" s="515"/>
      <c r="M26" s="515"/>
      <c r="N26" s="477"/>
    </row>
    <row r="27" spans="1:14" ht="13" thickBot="1">
      <c r="A27" s="27"/>
      <c r="B27" s="22"/>
      <c r="C27" s="22"/>
      <c r="D27" s="22"/>
      <c r="E27" s="20"/>
      <c r="F27" s="20"/>
      <c r="G27" s="20"/>
      <c r="H27" s="513"/>
      <c r="I27" s="516"/>
      <c r="J27" s="517"/>
      <c r="K27" s="517"/>
      <c r="L27" s="517"/>
      <c r="M27" s="517"/>
      <c r="N27" s="477"/>
    </row>
    <row r="28" spans="1:14" ht="12.75" customHeight="1">
      <c r="A28" s="27"/>
      <c r="B28" s="22"/>
      <c r="C28" s="518" t="s">
        <v>14</v>
      </c>
      <c r="D28" s="518"/>
      <c r="E28" s="20"/>
      <c r="F28" s="20"/>
      <c r="G28" s="20"/>
      <c r="H28" s="20"/>
      <c r="I28" s="519" t="s">
        <v>13</v>
      </c>
      <c r="J28" s="519"/>
      <c r="K28" s="519"/>
      <c r="L28" s="519"/>
      <c r="M28" s="519"/>
      <c r="N28" s="477"/>
    </row>
    <row r="29" spans="1:14" ht="12.75" customHeight="1" thickBot="1">
      <c r="A29" s="27"/>
      <c r="B29" s="22"/>
      <c r="C29" s="42" t="s">
        <v>12</v>
      </c>
      <c r="D29" s="43"/>
      <c r="F29" s="44" t="s">
        <v>11</v>
      </c>
      <c r="G29" s="45"/>
      <c r="H29" s="20"/>
      <c r="I29" s="41"/>
      <c r="J29" s="41"/>
      <c r="K29" s="41"/>
      <c r="L29" s="41"/>
      <c r="M29" s="41"/>
      <c r="N29" s="477"/>
    </row>
    <row r="30" spans="1:14">
      <c r="A30" s="46"/>
      <c r="C30" s="44" t="s">
        <v>10</v>
      </c>
      <c r="D30" s="43"/>
      <c r="F30" s="44"/>
      <c r="G30" s="44"/>
      <c r="H30" s="33"/>
      <c r="I30" s="33"/>
      <c r="J30" s="495"/>
      <c r="K30" s="495"/>
      <c r="L30" s="495"/>
      <c r="M30" s="495"/>
      <c r="N30" s="477"/>
    </row>
    <row r="31" spans="1:14" ht="13" thickBot="1">
      <c r="A31" s="46"/>
      <c r="C31" s="47" t="s">
        <v>9</v>
      </c>
      <c r="D31" s="43"/>
      <c r="F31" s="44" t="s">
        <v>8</v>
      </c>
      <c r="G31" s="45"/>
      <c r="H31" s="20"/>
      <c r="I31" s="20"/>
      <c r="J31" s="486" t="s">
        <v>7</v>
      </c>
      <c r="K31" s="486"/>
      <c r="L31" s="486"/>
      <c r="M31" s="486"/>
      <c r="N31" s="477"/>
    </row>
    <row r="32" spans="1:14">
      <c r="A32" s="46"/>
      <c r="H32" s="20"/>
      <c r="I32" s="20"/>
      <c r="J32" s="48"/>
      <c r="K32" s="48"/>
      <c r="L32" s="48"/>
      <c r="M32" s="48"/>
      <c r="N32" s="477"/>
    </row>
    <row r="33" spans="1:15">
      <c r="A33" s="46"/>
      <c r="C33" s="44"/>
      <c r="D33" s="22"/>
      <c r="F33" s="44"/>
      <c r="G33" s="44"/>
      <c r="H33" s="20"/>
      <c r="I33" s="20"/>
      <c r="J33" s="48"/>
      <c r="K33" s="48"/>
      <c r="L33" s="48"/>
      <c r="M33" s="48"/>
      <c r="N33" s="477"/>
    </row>
    <row r="34" spans="1:15">
      <c r="A34" s="46"/>
      <c r="D34" s="22"/>
      <c r="H34" s="33"/>
      <c r="I34" s="33"/>
      <c r="J34" s="484"/>
      <c r="K34" s="484"/>
      <c r="L34" s="484"/>
      <c r="M34" s="484"/>
      <c r="N34" s="477"/>
    </row>
    <row r="35" spans="1:15">
      <c r="A35" s="49"/>
      <c r="B35" s="44"/>
      <c r="C35" s="22"/>
      <c r="D35" s="22"/>
      <c r="E35" s="50"/>
      <c r="F35" s="50"/>
      <c r="G35" s="50"/>
      <c r="H35" s="50"/>
      <c r="I35" s="50"/>
      <c r="J35" s="485" t="s">
        <v>6</v>
      </c>
      <c r="K35" s="486"/>
      <c r="L35" s="486"/>
      <c r="M35" s="486"/>
      <c r="N35" s="477"/>
    </row>
    <row r="36" spans="1:15">
      <c r="A36" s="51" t="s">
        <v>5</v>
      </c>
      <c r="B36" s="199"/>
      <c r="C36" s="52"/>
      <c r="D36" s="52"/>
      <c r="E36" s="53"/>
      <c r="F36" s="53"/>
      <c r="G36" s="53"/>
      <c r="H36" s="53"/>
      <c r="I36" s="53"/>
      <c r="J36" s="53"/>
      <c r="K36" s="53"/>
      <c r="L36" s="53"/>
      <c r="M36" s="53"/>
      <c r="N36" s="477"/>
    </row>
    <row r="37" spans="1:15" ht="14">
      <c r="A37" s="487" t="s">
        <v>4</v>
      </c>
      <c r="B37" s="488"/>
      <c r="C37" s="488"/>
      <c r="D37" s="488"/>
      <c r="E37" s="488"/>
      <c r="F37" s="488"/>
      <c r="G37" s="488"/>
      <c r="H37" s="488"/>
      <c r="I37" s="488"/>
      <c r="J37" s="488"/>
      <c r="K37" s="488"/>
      <c r="L37" s="488"/>
      <c r="M37" s="488"/>
      <c r="N37" s="477"/>
    </row>
    <row r="38" spans="1:15" ht="20.25" customHeight="1">
      <c r="A38" s="463" t="s">
        <v>465</v>
      </c>
      <c r="B38" s="464"/>
      <c r="C38" s="464"/>
      <c r="D38" s="464"/>
      <c r="E38" s="464"/>
      <c r="F38" s="464"/>
      <c r="G38" s="464"/>
      <c r="H38" s="464"/>
      <c r="I38" s="464"/>
      <c r="J38" s="464"/>
      <c r="K38" s="464"/>
      <c r="L38" s="464"/>
      <c r="M38" s="464"/>
      <c r="N38" s="477"/>
    </row>
    <row r="39" spans="1:15" ht="30" customHeight="1">
      <c r="A39" s="463"/>
      <c r="B39" s="464"/>
      <c r="C39" s="464"/>
      <c r="D39" s="464"/>
      <c r="E39" s="464"/>
      <c r="F39" s="464"/>
      <c r="G39" s="464"/>
      <c r="H39" s="464"/>
      <c r="I39" s="464"/>
      <c r="J39" s="464"/>
      <c r="K39" s="464"/>
      <c r="L39" s="464"/>
      <c r="M39" s="464"/>
      <c r="N39" s="477"/>
    </row>
    <row r="40" spans="1:15" ht="17.25" customHeight="1">
      <c r="A40" s="463"/>
      <c r="B40" s="464"/>
      <c r="C40" s="464"/>
      <c r="D40" s="464"/>
      <c r="E40" s="464"/>
      <c r="F40" s="464"/>
      <c r="G40" s="464"/>
      <c r="H40" s="464"/>
      <c r="I40" s="464"/>
      <c r="J40" s="464"/>
      <c r="K40" s="464"/>
      <c r="L40" s="464"/>
      <c r="M40" s="464"/>
      <c r="N40" s="477"/>
    </row>
    <row r="41" spans="1:15">
      <c r="A41" s="198"/>
      <c r="B41" s="52"/>
      <c r="C41" s="52"/>
      <c r="D41" s="52"/>
      <c r="E41" s="53"/>
      <c r="F41" s="53"/>
      <c r="G41" s="53"/>
      <c r="H41" s="53"/>
      <c r="I41" s="53"/>
      <c r="J41" s="53"/>
      <c r="K41" s="53"/>
      <c r="L41" s="53"/>
      <c r="M41" s="53"/>
      <c r="N41" s="477"/>
    </row>
    <row r="42" spans="1:15" ht="18">
      <c r="A42" s="520" t="s">
        <v>244</v>
      </c>
      <c r="B42" s="521"/>
      <c r="C42" s="521"/>
      <c r="D42" s="521"/>
      <c r="E42" s="522"/>
      <c r="F42" s="522"/>
      <c r="G42" s="522"/>
      <c r="H42" s="522"/>
      <c r="I42" s="522"/>
      <c r="J42" s="522"/>
      <c r="K42" s="522"/>
      <c r="L42" s="522"/>
      <c r="M42" s="522"/>
      <c r="N42" s="477"/>
    </row>
    <row r="43" spans="1:15" ht="30" customHeight="1">
      <c r="A43" s="502" t="s">
        <v>243</v>
      </c>
      <c r="B43" s="503"/>
      <c r="C43" s="503"/>
      <c r="D43" s="503"/>
      <c r="E43" s="503"/>
      <c r="F43" s="504"/>
      <c r="G43" s="504"/>
      <c r="H43" s="504"/>
      <c r="I43" s="504"/>
      <c r="J43" s="504"/>
      <c r="K43" s="504"/>
      <c r="L43" s="504"/>
      <c r="M43" s="504"/>
      <c r="N43" s="477"/>
    </row>
    <row r="44" spans="1:15" ht="21.75" customHeight="1">
      <c r="A44" s="505" t="s">
        <v>138</v>
      </c>
      <c r="B44" s="506"/>
      <c r="C44" s="506"/>
      <c r="D44" s="506"/>
      <c r="E44" s="507"/>
      <c r="F44" s="506" t="s">
        <v>242</v>
      </c>
      <c r="G44" s="506"/>
      <c r="H44" s="506"/>
      <c r="I44" s="506"/>
      <c r="J44" s="506"/>
      <c r="K44" s="506"/>
      <c r="L44" s="506"/>
      <c r="M44" s="506"/>
      <c r="N44" s="477"/>
    </row>
    <row r="45" spans="1:15" ht="34.5">
      <c r="A45" s="152" t="str">
        <f>+'DATOS MAESTROS'!$B$8</f>
        <v>N/A</v>
      </c>
      <c r="B45" s="151" t="str">
        <f>+'DATOS MAESTROS'!$B$9</f>
        <v>N/A</v>
      </c>
      <c r="C45" s="150" t="str">
        <f>+'DATOS MAESTROS'!$B$10</f>
        <v>N/A</v>
      </c>
      <c r="D45" s="150">
        <f>+'DATOS MAESTROS'!$B$11</f>
        <v>46253</v>
      </c>
      <c r="E45" s="150">
        <f>+'DATOS MAESTROS'!$B$12</f>
        <v>45889</v>
      </c>
      <c r="F45" s="149" t="s">
        <v>56</v>
      </c>
      <c r="G45" s="508" t="s">
        <v>136</v>
      </c>
      <c r="H45" s="509"/>
      <c r="I45" s="486"/>
      <c r="J45" s="510"/>
      <c r="K45" s="197" t="s">
        <v>241</v>
      </c>
      <c r="L45" s="148" t="s">
        <v>135</v>
      </c>
      <c r="M45" s="147" t="s">
        <v>134</v>
      </c>
      <c r="N45" s="477"/>
    </row>
    <row r="46" spans="1:15" ht="30.75" customHeight="1">
      <c r="A46" s="144"/>
      <c r="B46" s="143"/>
      <c r="C46" s="146"/>
      <c r="D46" s="146"/>
      <c r="E46" s="146"/>
      <c r="F46" s="142">
        <f t="shared" ref="F46:F56" si="0">SUM(A46:E46)</f>
        <v>0</v>
      </c>
      <c r="G46" s="523" t="s">
        <v>240</v>
      </c>
      <c r="H46" s="524"/>
      <c r="I46" s="524"/>
      <c r="J46" s="525"/>
      <c r="K46" s="166" t="s">
        <v>239</v>
      </c>
      <c r="L46" s="145">
        <v>1065</v>
      </c>
      <c r="M46" s="141">
        <f t="shared" ref="M46:M56" si="1">+L46*F46</f>
        <v>0</v>
      </c>
      <c r="N46" s="477"/>
      <c r="O46" s="130"/>
    </row>
    <row r="47" spans="1:15" ht="31.5" customHeight="1">
      <c r="A47" s="144"/>
      <c r="B47" s="143"/>
      <c r="C47" s="146"/>
      <c r="D47" s="146"/>
      <c r="E47" s="146"/>
      <c r="F47" s="142">
        <f t="shared" si="0"/>
        <v>0</v>
      </c>
      <c r="G47" s="523" t="s">
        <v>238</v>
      </c>
      <c r="H47" s="524"/>
      <c r="I47" s="524"/>
      <c r="J47" s="525"/>
      <c r="K47" s="172" t="s">
        <v>202</v>
      </c>
      <c r="L47" s="145">
        <v>1065</v>
      </c>
      <c r="M47" s="141">
        <f t="shared" si="1"/>
        <v>0</v>
      </c>
      <c r="N47" s="477"/>
      <c r="O47" s="130"/>
    </row>
    <row r="48" spans="1:15" ht="12.75" customHeight="1">
      <c r="A48" s="144"/>
      <c r="B48" s="143"/>
      <c r="C48" s="146"/>
      <c r="D48" s="146"/>
      <c r="E48" s="146"/>
      <c r="F48" s="142">
        <f t="shared" si="0"/>
        <v>0</v>
      </c>
      <c r="G48" s="523" t="s">
        <v>237</v>
      </c>
      <c r="H48" s="524"/>
      <c r="I48" s="524"/>
      <c r="J48" s="525"/>
      <c r="K48" s="172" t="s">
        <v>202</v>
      </c>
      <c r="L48" s="145">
        <v>920</v>
      </c>
      <c r="M48" s="141">
        <f t="shared" si="1"/>
        <v>0</v>
      </c>
      <c r="N48" s="477"/>
      <c r="O48" s="130"/>
    </row>
    <row r="49" spans="1:15" ht="12.75" customHeight="1">
      <c r="A49" s="144"/>
      <c r="B49" s="143"/>
      <c r="C49" s="146"/>
      <c r="D49" s="146"/>
      <c r="E49" s="146"/>
      <c r="F49" s="142">
        <f t="shared" si="0"/>
        <v>0</v>
      </c>
      <c r="G49" s="523" t="s">
        <v>236</v>
      </c>
      <c r="H49" s="524"/>
      <c r="I49" s="524"/>
      <c r="J49" s="525"/>
      <c r="K49" s="172" t="s">
        <v>235</v>
      </c>
      <c r="L49" s="145">
        <v>1005</v>
      </c>
      <c r="M49" s="141">
        <f t="shared" si="1"/>
        <v>0</v>
      </c>
      <c r="N49" s="477"/>
      <c r="O49" s="130"/>
    </row>
    <row r="50" spans="1:15" ht="12.75" customHeight="1">
      <c r="A50" s="144"/>
      <c r="B50" s="143"/>
      <c r="C50" s="146"/>
      <c r="D50" s="146"/>
      <c r="E50" s="146"/>
      <c r="F50" s="142">
        <f t="shared" si="0"/>
        <v>0</v>
      </c>
      <c r="G50" s="523" t="s">
        <v>234</v>
      </c>
      <c r="H50" s="524"/>
      <c r="I50" s="524"/>
      <c r="J50" s="526"/>
      <c r="K50" s="172" t="s">
        <v>233</v>
      </c>
      <c r="L50" s="145">
        <v>885</v>
      </c>
      <c r="M50" s="141">
        <f t="shared" si="1"/>
        <v>0</v>
      </c>
      <c r="N50" s="477"/>
      <c r="O50" s="130"/>
    </row>
    <row r="51" spans="1:15" ht="12.75" customHeight="1">
      <c r="A51" s="144"/>
      <c r="B51" s="143"/>
      <c r="C51" s="146"/>
      <c r="D51" s="146"/>
      <c r="E51" s="146"/>
      <c r="F51" s="142">
        <f t="shared" si="0"/>
        <v>0</v>
      </c>
      <c r="G51" s="523" t="s">
        <v>230</v>
      </c>
      <c r="H51" s="524"/>
      <c r="I51" s="524"/>
      <c r="J51" s="526"/>
      <c r="K51" s="172" t="s">
        <v>232</v>
      </c>
      <c r="L51" s="145">
        <v>850</v>
      </c>
      <c r="M51" s="141">
        <f t="shared" si="1"/>
        <v>0</v>
      </c>
      <c r="N51" s="477"/>
      <c r="O51" s="130"/>
    </row>
    <row r="52" spans="1:15" ht="12.75" customHeight="1">
      <c r="A52" s="144"/>
      <c r="B52" s="143"/>
      <c r="C52" s="146"/>
      <c r="D52" s="146"/>
      <c r="E52" s="146"/>
      <c r="F52" s="142">
        <f t="shared" si="0"/>
        <v>0</v>
      </c>
      <c r="G52" s="523" t="s">
        <v>230</v>
      </c>
      <c r="H52" s="524"/>
      <c r="I52" s="524"/>
      <c r="J52" s="526"/>
      <c r="K52" s="172" t="s">
        <v>231</v>
      </c>
      <c r="L52" s="145">
        <v>2670</v>
      </c>
      <c r="M52" s="141">
        <f t="shared" si="1"/>
        <v>0</v>
      </c>
      <c r="N52" s="477"/>
      <c r="O52" s="130"/>
    </row>
    <row r="53" spans="1:15" ht="12.75" customHeight="1">
      <c r="A53" s="144"/>
      <c r="B53" s="143"/>
      <c r="C53" s="146"/>
      <c r="D53" s="146"/>
      <c r="E53" s="146"/>
      <c r="F53" s="142">
        <f t="shared" si="0"/>
        <v>0</v>
      </c>
      <c r="G53" s="523" t="s">
        <v>230</v>
      </c>
      <c r="H53" s="524"/>
      <c r="I53" s="524"/>
      <c r="J53" s="526"/>
      <c r="K53" s="172" t="s">
        <v>229</v>
      </c>
      <c r="L53" s="145">
        <v>4470</v>
      </c>
      <c r="M53" s="141">
        <f t="shared" si="1"/>
        <v>0</v>
      </c>
      <c r="N53" s="477"/>
      <c r="O53" s="130"/>
    </row>
    <row r="54" spans="1:15" ht="12.75" customHeight="1">
      <c r="A54" s="144"/>
      <c r="B54" s="143"/>
      <c r="C54" s="146"/>
      <c r="D54" s="146"/>
      <c r="E54" s="146"/>
      <c r="F54" s="142">
        <f t="shared" si="0"/>
        <v>0</v>
      </c>
      <c r="G54" s="523" t="s">
        <v>228</v>
      </c>
      <c r="H54" s="524"/>
      <c r="I54" s="524"/>
      <c r="J54" s="526"/>
      <c r="K54" s="172" t="s">
        <v>227</v>
      </c>
      <c r="L54" s="145">
        <v>1795</v>
      </c>
      <c r="M54" s="141">
        <f t="shared" si="1"/>
        <v>0</v>
      </c>
      <c r="N54" s="477"/>
      <c r="O54" s="130"/>
    </row>
    <row r="55" spans="1:15" ht="12.75" customHeight="1">
      <c r="A55" s="144"/>
      <c r="B55" s="143"/>
      <c r="C55" s="146"/>
      <c r="D55" s="146"/>
      <c r="E55" s="146"/>
      <c r="F55" s="142">
        <f t="shared" si="0"/>
        <v>0</v>
      </c>
      <c r="G55" s="523" t="s">
        <v>226</v>
      </c>
      <c r="H55" s="524"/>
      <c r="I55" s="524"/>
      <c r="J55" s="526"/>
      <c r="K55" s="172" t="s">
        <v>225</v>
      </c>
      <c r="L55" s="145">
        <v>2025</v>
      </c>
      <c r="M55" s="141">
        <f t="shared" si="1"/>
        <v>0</v>
      </c>
      <c r="N55" s="477"/>
      <c r="O55" s="130"/>
    </row>
    <row r="56" spans="1:15" ht="12.75" customHeight="1">
      <c r="A56" s="144"/>
      <c r="B56" s="143"/>
      <c r="C56" s="146"/>
      <c r="D56" s="146"/>
      <c r="E56" s="146"/>
      <c r="F56" s="142">
        <f t="shared" si="0"/>
        <v>0</v>
      </c>
      <c r="G56" s="523" t="s">
        <v>224</v>
      </c>
      <c r="H56" s="524"/>
      <c r="I56" s="524"/>
      <c r="J56" s="526"/>
      <c r="K56" s="172" t="s">
        <v>223</v>
      </c>
      <c r="L56" s="145">
        <v>1100</v>
      </c>
      <c r="M56" s="141">
        <f t="shared" si="1"/>
        <v>0</v>
      </c>
      <c r="N56" s="477"/>
      <c r="O56" s="130"/>
    </row>
    <row r="57" spans="1:15" ht="12.75" customHeight="1">
      <c r="A57" s="185"/>
      <c r="B57" s="177"/>
      <c r="C57" s="196"/>
      <c r="D57" s="196"/>
      <c r="E57" s="184"/>
      <c r="F57" s="183"/>
      <c r="G57" s="195"/>
      <c r="H57" s="195"/>
      <c r="I57" s="195"/>
      <c r="J57" s="195"/>
      <c r="K57" s="194"/>
      <c r="L57" s="180" t="s">
        <v>55</v>
      </c>
      <c r="M57" s="179">
        <f>SUM(M46:M56)</f>
        <v>0</v>
      </c>
      <c r="N57" s="477"/>
      <c r="O57" s="130"/>
    </row>
    <row r="58" spans="1:15" ht="18" customHeight="1">
      <c r="A58" s="527" t="s">
        <v>138</v>
      </c>
      <c r="B58" s="528"/>
      <c r="C58" s="528"/>
      <c r="D58" s="528"/>
      <c r="E58" s="529"/>
      <c r="F58" s="530" t="s">
        <v>222</v>
      </c>
      <c r="G58" s="506"/>
      <c r="H58" s="506"/>
      <c r="I58" s="506"/>
      <c r="J58" s="506"/>
      <c r="K58" s="506"/>
      <c r="L58" s="506"/>
      <c r="M58" s="193"/>
      <c r="N58" s="477"/>
    </row>
    <row r="59" spans="1:15" ht="34.5">
      <c r="A59" s="152" t="str">
        <f>+'DATOS MAESTROS'!$B$8</f>
        <v>N/A</v>
      </c>
      <c r="B59" s="151" t="str">
        <f>+'DATOS MAESTROS'!$B$9</f>
        <v>N/A</v>
      </c>
      <c r="C59" s="150" t="str">
        <f>+'DATOS MAESTROS'!$B$10</f>
        <v>N/A</v>
      </c>
      <c r="D59" s="150">
        <f>+'DATOS MAESTROS'!$B$11</f>
        <v>46253</v>
      </c>
      <c r="E59" s="150">
        <f>+'DATOS MAESTROS'!$B$12</f>
        <v>45889</v>
      </c>
      <c r="F59" s="149" t="s">
        <v>56</v>
      </c>
      <c r="G59" s="531" t="s">
        <v>136</v>
      </c>
      <c r="H59" s="532"/>
      <c r="I59" s="532"/>
      <c r="J59" s="532"/>
      <c r="K59" s="533"/>
      <c r="L59" s="148" t="s">
        <v>135</v>
      </c>
      <c r="M59" s="147" t="s">
        <v>134</v>
      </c>
      <c r="N59" s="477"/>
    </row>
    <row r="60" spans="1:15" ht="42" customHeight="1">
      <c r="A60" s="144"/>
      <c r="B60" s="143"/>
      <c r="C60" s="146"/>
      <c r="D60" s="146"/>
      <c r="E60" s="146"/>
      <c r="F60" s="142">
        <f t="shared" ref="F60:F67" si="2">SUM(A60:E60)</f>
        <v>0</v>
      </c>
      <c r="G60" s="534" t="s">
        <v>221</v>
      </c>
      <c r="H60" s="535"/>
      <c r="I60" s="535"/>
      <c r="J60" s="535"/>
      <c r="K60" s="536"/>
      <c r="L60" s="145">
        <v>2425</v>
      </c>
      <c r="M60" s="141">
        <f t="shared" ref="M60:M67" si="3">+L60*F60</f>
        <v>0</v>
      </c>
      <c r="N60" s="477"/>
      <c r="O60" s="130"/>
    </row>
    <row r="61" spans="1:15" ht="28.5" customHeight="1">
      <c r="A61" s="144"/>
      <c r="B61" s="143"/>
      <c r="C61" s="146"/>
      <c r="D61" s="146"/>
      <c r="E61" s="146"/>
      <c r="F61" s="142">
        <f t="shared" si="2"/>
        <v>0</v>
      </c>
      <c r="G61" s="534" t="s">
        <v>220</v>
      </c>
      <c r="H61" s="535"/>
      <c r="I61" s="535"/>
      <c r="J61" s="535"/>
      <c r="K61" s="536"/>
      <c r="L61" s="145">
        <v>1310</v>
      </c>
      <c r="M61" s="141">
        <f t="shared" si="3"/>
        <v>0</v>
      </c>
      <c r="N61" s="477"/>
      <c r="O61" s="130"/>
    </row>
    <row r="62" spans="1:15" ht="54" customHeight="1">
      <c r="A62" s="144"/>
      <c r="B62" s="143"/>
      <c r="C62" s="146"/>
      <c r="D62" s="146"/>
      <c r="E62" s="146"/>
      <c r="F62" s="142">
        <f t="shared" si="2"/>
        <v>0</v>
      </c>
      <c r="G62" s="534" t="s">
        <v>219</v>
      </c>
      <c r="H62" s="535"/>
      <c r="I62" s="535"/>
      <c r="J62" s="535"/>
      <c r="K62" s="536"/>
      <c r="L62" s="145">
        <v>2590</v>
      </c>
      <c r="M62" s="141">
        <f t="shared" si="3"/>
        <v>0</v>
      </c>
      <c r="N62" s="477"/>
      <c r="O62" s="130"/>
    </row>
    <row r="63" spans="1:15" ht="51" customHeight="1">
      <c r="A63" s="144"/>
      <c r="B63" s="143"/>
      <c r="C63" s="146"/>
      <c r="D63" s="146"/>
      <c r="E63" s="146"/>
      <c r="F63" s="142">
        <f t="shared" si="2"/>
        <v>0</v>
      </c>
      <c r="G63" s="534" t="s">
        <v>218</v>
      </c>
      <c r="H63" s="535"/>
      <c r="I63" s="535"/>
      <c r="J63" s="535"/>
      <c r="K63" s="536"/>
      <c r="L63" s="145">
        <v>4080</v>
      </c>
      <c r="M63" s="141">
        <f t="shared" si="3"/>
        <v>0</v>
      </c>
      <c r="N63" s="477"/>
      <c r="O63" s="130"/>
    </row>
    <row r="64" spans="1:15" ht="52.5" customHeight="1">
      <c r="A64" s="144"/>
      <c r="B64" s="143"/>
      <c r="C64" s="146"/>
      <c r="D64" s="146"/>
      <c r="E64" s="146"/>
      <c r="F64" s="142">
        <f t="shared" si="2"/>
        <v>0</v>
      </c>
      <c r="G64" s="534" t="s">
        <v>217</v>
      </c>
      <c r="H64" s="535"/>
      <c r="I64" s="535"/>
      <c r="J64" s="535"/>
      <c r="K64" s="536"/>
      <c r="L64" s="145">
        <v>4020</v>
      </c>
      <c r="M64" s="141">
        <f t="shared" si="3"/>
        <v>0</v>
      </c>
      <c r="N64" s="477"/>
      <c r="O64" s="130"/>
    </row>
    <row r="65" spans="1:15" ht="63.75" customHeight="1">
      <c r="A65" s="144"/>
      <c r="B65" s="143"/>
      <c r="C65" s="146"/>
      <c r="D65" s="146"/>
      <c r="E65" s="146"/>
      <c r="F65" s="142">
        <f t="shared" si="2"/>
        <v>0</v>
      </c>
      <c r="G65" s="534" t="s">
        <v>216</v>
      </c>
      <c r="H65" s="535"/>
      <c r="I65" s="535"/>
      <c r="J65" s="535"/>
      <c r="K65" s="536"/>
      <c r="L65" s="145">
        <v>4040</v>
      </c>
      <c r="M65" s="141">
        <f t="shared" si="3"/>
        <v>0</v>
      </c>
      <c r="N65" s="477"/>
      <c r="O65" s="130"/>
    </row>
    <row r="66" spans="1:15" ht="102.75" customHeight="1">
      <c r="A66" s="144"/>
      <c r="B66" s="143"/>
      <c r="C66" s="146"/>
      <c r="D66" s="146"/>
      <c r="E66" s="146"/>
      <c r="F66" s="142">
        <f t="shared" si="2"/>
        <v>0</v>
      </c>
      <c r="G66" s="534" t="s">
        <v>215</v>
      </c>
      <c r="H66" s="535"/>
      <c r="I66" s="535"/>
      <c r="J66" s="535"/>
      <c r="K66" s="536"/>
      <c r="L66" s="145">
        <v>4130</v>
      </c>
      <c r="M66" s="141">
        <f t="shared" si="3"/>
        <v>0</v>
      </c>
      <c r="N66" s="477"/>
      <c r="O66" s="130"/>
    </row>
    <row r="67" spans="1:15" ht="66" customHeight="1">
      <c r="A67" s="144"/>
      <c r="B67" s="143"/>
      <c r="C67" s="146"/>
      <c r="D67" s="146"/>
      <c r="E67" s="146"/>
      <c r="F67" s="142">
        <f t="shared" si="2"/>
        <v>0</v>
      </c>
      <c r="G67" s="534" t="s">
        <v>214</v>
      </c>
      <c r="H67" s="535"/>
      <c r="I67" s="535"/>
      <c r="J67" s="535"/>
      <c r="K67" s="536"/>
      <c r="L67" s="145">
        <v>5140</v>
      </c>
      <c r="M67" s="141">
        <f t="shared" si="3"/>
        <v>0</v>
      </c>
      <c r="N67" s="477"/>
      <c r="O67" s="130"/>
    </row>
    <row r="68" spans="1:15" ht="13">
      <c r="A68" s="140"/>
      <c r="B68" s="139"/>
      <c r="C68" s="138"/>
      <c r="D68" s="138"/>
      <c r="E68" s="177"/>
      <c r="F68" s="176"/>
      <c r="G68" s="192"/>
      <c r="H68" s="192"/>
      <c r="I68" s="192"/>
      <c r="J68" s="192"/>
      <c r="K68" s="192"/>
      <c r="L68" s="131" t="s">
        <v>55</v>
      </c>
      <c r="M68" s="131">
        <f>SUM(M60:M67)</f>
        <v>0</v>
      </c>
      <c r="N68" s="477"/>
      <c r="O68" s="130"/>
    </row>
    <row r="69" spans="1:15" ht="22.5" customHeight="1">
      <c r="A69" s="527" t="s">
        <v>138</v>
      </c>
      <c r="B69" s="528"/>
      <c r="C69" s="528"/>
      <c r="D69" s="528"/>
      <c r="E69" s="529"/>
      <c r="F69" s="506" t="s">
        <v>213</v>
      </c>
      <c r="G69" s="506"/>
      <c r="H69" s="506"/>
      <c r="I69" s="506"/>
      <c r="J69" s="506"/>
      <c r="K69" s="506"/>
      <c r="L69" s="506"/>
      <c r="M69" s="506"/>
      <c r="N69" s="477"/>
    </row>
    <row r="70" spans="1:15" ht="34.5">
      <c r="A70" s="152" t="str">
        <f>+'DATOS MAESTROS'!$B$8</f>
        <v>N/A</v>
      </c>
      <c r="B70" s="151" t="str">
        <f>+'DATOS MAESTROS'!$B$9</f>
        <v>N/A</v>
      </c>
      <c r="C70" s="150" t="str">
        <f>+'DATOS MAESTROS'!$B$10</f>
        <v>N/A</v>
      </c>
      <c r="D70" s="150">
        <f>+'DATOS MAESTROS'!$B$11</f>
        <v>46253</v>
      </c>
      <c r="E70" s="150">
        <f>+'DATOS MAESTROS'!$B$12</f>
        <v>45889</v>
      </c>
      <c r="F70" s="149" t="s">
        <v>56</v>
      </c>
      <c r="G70" s="508" t="s">
        <v>136</v>
      </c>
      <c r="H70" s="509"/>
      <c r="I70" s="486"/>
      <c r="J70" s="510"/>
      <c r="K70" s="56" t="s">
        <v>53</v>
      </c>
      <c r="L70" s="148" t="s">
        <v>135</v>
      </c>
      <c r="M70" s="147" t="s">
        <v>134</v>
      </c>
      <c r="N70" s="477"/>
    </row>
    <row r="71" spans="1:15" ht="12.75" customHeight="1">
      <c r="A71" s="144"/>
      <c r="B71" s="143"/>
      <c r="C71" s="146"/>
      <c r="D71" s="146"/>
      <c r="E71" s="146"/>
      <c r="F71" s="142">
        <f t="shared" ref="F71:F80" si="4">SUM(A71:E71)</f>
        <v>0</v>
      </c>
      <c r="G71" s="537" t="s">
        <v>212</v>
      </c>
      <c r="H71" s="538"/>
      <c r="I71" s="538"/>
      <c r="J71" s="539"/>
      <c r="K71" s="166" t="s">
        <v>207</v>
      </c>
      <c r="L71" s="145">
        <v>1505</v>
      </c>
      <c r="M71" s="141">
        <f t="shared" ref="M71:M80" si="5">+L71*F71</f>
        <v>0</v>
      </c>
      <c r="N71" s="477"/>
      <c r="O71" s="130"/>
    </row>
    <row r="72" spans="1:15" ht="12.75" customHeight="1">
      <c r="A72" s="144"/>
      <c r="B72" s="143"/>
      <c r="C72" s="146"/>
      <c r="D72" s="146"/>
      <c r="E72" s="146"/>
      <c r="F72" s="142">
        <f t="shared" si="4"/>
        <v>0</v>
      </c>
      <c r="G72" s="537" t="s">
        <v>211</v>
      </c>
      <c r="H72" s="538"/>
      <c r="I72" s="538"/>
      <c r="J72" s="539"/>
      <c r="K72" s="166" t="s">
        <v>207</v>
      </c>
      <c r="L72" s="145">
        <v>1505</v>
      </c>
      <c r="M72" s="141">
        <f t="shared" si="5"/>
        <v>0</v>
      </c>
      <c r="N72" s="477"/>
      <c r="O72" s="130"/>
    </row>
    <row r="73" spans="1:15" ht="12.75" customHeight="1">
      <c r="A73" s="144"/>
      <c r="B73" s="143"/>
      <c r="C73" s="146"/>
      <c r="D73" s="146"/>
      <c r="E73" s="146"/>
      <c r="F73" s="142">
        <f t="shared" si="4"/>
        <v>0</v>
      </c>
      <c r="G73" s="537" t="s">
        <v>210</v>
      </c>
      <c r="H73" s="538"/>
      <c r="I73" s="538"/>
      <c r="J73" s="539"/>
      <c r="K73" s="166" t="s">
        <v>207</v>
      </c>
      <c r="L73" s="145">
        <v>1505</v>
      </c>
      <c r="M73" s="141">
        <f t="shared" si="5"/>
        <v>0</v>
      </c>
      <c r="N73" s="477"/>
      <c r="O73" s="130"/>
    </row>
    <row r="74" spans="1:15" ht="16.5" customHeight="1">
      <c r="A74" s="144"/>
      <c r="B74" s="143"/>
      <c r="C74" s="146"/>
      <c r="D74" s="146"/>
      <c r="E74" s="146"/>
      <c r="F74" s="142">
        <f t="shared" si="4"/>
        <v>0</v>
      </c>
      <c r="G74" s="537" t="s">
        <v>209</v>
      </c>
      <c r="H74" s="538"/>
      <c r="I74" s="538"/>
      <c r="J74" s="539"/>
      <c r="K74" s="166" t="s">
        <v>207</v>
      </c>
      <c r="L74" s="145">
        <v>1505</v>
      </c>
      <c r="M74" s="141">
        <f t="shared" si="5"/>
        <v>0</v>
      </c>
      <c r="N74" s="477"/>
      <c r="O74" s="130"/>
    </row>
    <row r="75" spans="1:15" ht="12.75" customHeight="1">
      <c r="A75" s="144"/>
      <c r="B75" s="143"/>
      <c r="C75" s="146"/>
      <c r="D75" s="146"/>
      <c r="E75" s="146"/>
      <c r="F75" s="142">
        <f t="shared" si="4"/>
        <v>0</v>
      </c>
      <c r="G75" s="537" t="s">
        <v>208</v>
      </c>
      <c r="H75" s="538"/>
      <c r="I75" s="538"/>
      <c r="J75" s="539"/>
      <c r="K75" s="166" t="s">
        <v>207</v>
      </c>
      <c r="L75" s="145">
        <v>1505</v>
      </c>
      <c r="M75" s="141">
        <f t="shared" si="5"/>
        <v>0</v>
      </c>
      <c r="N75" s="477"/>
      <c r="O75" s="130"/>
    </row>
    <row r="76" spans="1:15" ht="17.25" customHeight="1">
      <c r="A76" s="144"/>
      <c r="B76" s="143"/>
      <c r="C76" s="146"/>
      <c r="D76" s="146"/>
      <c r="E76" s="146"/>
      <c r="F76" s="142">
        <f t="shared" si="4"/>
        <v>0</v>
      </c>
      <c r="G76" s="537" t="s">
        <v>206</v>
      </c>
      <c r="H76" s="538"/>
      <c r="I76" s="538"/>
      <c r="J76" s="539"/>
      <c r="K76" s="166" t="s">
        <v>202</v>
      </c>
      <c r="L76" s="145">
        <v>1610</v>
      </c>
      <c r="M76" s="141">
        <f t="shared" si="5"/>
        <v>0</v>
      </c>
      <c r="N76" s="477"/>
      <c r="O76" s="130"/>
    </row>
    <row r="77" spans="1:15" ht="13.5" customHeight="1">
      <c r="A77" s="144"/>
      <c r="B77" s="143"/>
      <c r="C77" s="146"/>
      <c r="D77" s="146"/>
      <c r="E77" s="146"/>
      <c r="F77" s="142">
        <f t="shared" si="4"/>
        <v>0</v>
      </c>
      <c r="G77" s="537" t="s">
        <v>205</v>
      </c>
      <c r="H77" s="538"/>
      <c r="I77" s="538"/>
      <c r="J77" s="539"/>
      <c r="K77" s="166" t="s">
        <v>202</v>
      </c>
      <c r="L77" s="145">
        <v>1990</v>
      </c>
      <c r="M77" s="141">
        <f t="shared" si="5"/>
        <v>0</v>
      </c>
      <c r="N77" s="477"/>
      <c r="O77" s="130"/>
    </row>
    <row r="78" spans="1:15" ht="13">
      <c r="A78" s="144"/>
      <c r="B78" s="143"/>
      <c r="C78" s="146"/>
      <c r="D78" s="146"/>
      <c r="E78" s="146"/>
      <c r="F78" s="142">
        <f t="shared" si="4"/>
        <v>0</v>
      </c>
      <c r="G78" s="537" t="s">
        <v>204</v>
      </c>
      <c r="H78" s="538"/>
      <c r="I78" s="538"/>
      <c r="J78" s="539"/>
      <c r="K78" s="166" t="s">
        <v>202</v>
      </c>
      <c r="L78" s="145">
        <v>1615</v>
      </c>
      <c r="M78" s="141">
        <f t="shared" si="5"/>
        <v>0</v>
      </c>
      <c r="N78" s="477"/>
      <c r="O78" s="130"/>
    </row>
    <row r="79" spans="1:15" ht="27.75" customHeight="1">
      <c r="A79" s="144"/>
      <c r="B79" s="143"/>
      <c r="C79" s="146"/>
      <c r="D79" s="146"/>
      <c r="E79" s="146"/>
      <c r="F79" s="142">
        <f t="shared" si="4"/>
        <v>0</v>
      </c>
      <c r="G79" s="537" t="s">
        <v>203</v>
      </c>
      <c r="H79" s="538"/>
      <c r="I79" s="538"/>
      <c r="J79" s="539"/>
      <c r="K79" s="166" t="s">
        <v>202</v>
      </c>
      <c r="L79" s="145">
        <v>1615</v>
      </c>
      <c r="M79" s="141">
        <f t="shared" si="5"/>
        <v>0</v>
      </c>
      <c r="N79" s="477"/>
      <c r="O79" s="130"/>
    </row>
    <row r="80" spans="1:15" ht="54" customHeight="1">
      <c r="A80" s="144"/>
      <c r="B80" s="143"/>
      <c r="C80" s="146"/>
      <c r="D80" s="146"/>
      <c r="E80" s="146"/>
      <c r="F80" s="167">
        <f t="shared" si="4"/>
        <v>0</v>
      </c>
      <c r="G80" s="540" t="s">
        <v>201</v>
      </c>
      <c r="H80" s="540"/>
      <c r="I80" s="540"/>
      <c r="J80" s="540"/>
      <c r="K80" s="166" t="s">
        <v>200</v>
      </c>
      <c r="L80" s="145">
        <v>1670</v>
      </c>
      <c r="M80" s="141">
        <f t="shared" si="5"/>
        <v>0</v>
      </c>
      <c r="N80" s="477"/>
      <c r="O80" s="130"/>
    </row>
    <row r="81" spans="1:15" ht="13">
      <c r="A81" s="191"/>
      <c r="B81" s="190"/>
      <c r="C81" s="189"/>
      <c r="D81" s="189"/>
      <c r="E81" s="189"/>
      <c r="F81" s="188"/>
      <c r="G81" s="187"/>
      <c r="H81" s="187"/>
      <c r="I81" s="187"/>
      <c r="J81" s="187"/>
      <c r="K81" s="186"/>
      <c r="L81" s="180" t="s">
        <v>55</v>
      </c>
      <c r="M81" s="179">
        <f>SUM(M71:M80)</f>
        <v>0</v>
      </c>
      <c r="N81" s="477"/>
      <c r="O81" s="130"/>
    </row>
    <row r="82" spans="1:15" ht="18" customHeight="1">
      <c r="A82" s="527" t="s">
        <v>138</v>
      </c>
      <c r="B82" s="528"/>
      <c r="C82" s="528"/>
      <c r="D82" s="528"/>
      <c r="E82" s="529"/>
      <c r="F82" s="530" t="s">
        <v>199</v>
      </c>
      <c r="G82" s="506"/>
      <c r="H82" s="506"/>
      <c r="I82" s="506"/>
      <c r="J82" s="506"/>
      <c r="K82" s="506"/>
      <c r="L82" s="506"/>
      <c r="M82" s="506"/>
      <c r="N82" s="477"/>
    </row>
    <row r="83" spans="1:15" ht="34.5">
      <c r="A83" s="152" t="str">
        <f>+'DATOS MAESTROS'!$B$8</f>
        <v>N/A</v>
      </c>
      <c r="B83" s="151" t="str">
        <f>+'DATOS MAESTROS'!$B$9</f>
        <v>N/A</v>
      </c>
      <c r="C83" s="150" t="str">
        <f>+'DATOS MAESTROS'!$B$10</f>
        <v>N/A</v>
      </c>
      <c r="D83" s="150">
        <f>+'DATOS MAESTROS'!$B$11</f>
        <v>46253</v>
      </c>
      <c r="E83" s="150">
        <f>+'DATOS MAESTROS'!$B$12</f>
        <v>45889</v>
      </c>
      <c r="F83" s="149" t="s">
        <v>56</v>
      </c>
      <c r="G83" s="508" t="s">
        <v>136</v>
      </c>
      <c r="H83" s="509"/>
      <c r="I83" s="486"/>
      <c r="J83" s="510"/>
      <c r="K83" s="56" t="s">
        <v>53</v>
      </c>
      <c r="L83" s="148" t="s">
        <v>135</v>
      </c>
      <c r="M83" s="147" t="s">
        <v>134</v>
      </c>
      <c r="N83" s="477"/>
    </row>
    <row r="84" spans="1:15" ht="32.25" customHeight="1">
      <c r="A84" s="174"/>
      <c r="B84" s="173"/>
      <c r="C84" s="109"/>
      <c r="D84" s="109"/>
      <c r="E84" s="109"/>
      <c r="F84" s="142">
        <f t="shared" ref="F84:F93" si="6">SUM(A84:E84)</f>
        <v>0</v>
      </c>
      <c r="G84" s="537" t="s">
        <v>198</v>
      </c>
      <c r="H84" s="538"/>
      <c r="I84" s="538"/>
      <c r="J84" s="539"/>
      <c r="K84" s="166" t="s">
        <v>190</v>
      </c>
      <c r="L84" s="145">
        <v>1005</v>
      </c>
      <c r="M84" s="141">
        <f t="shared" ref="M84:M93" si="7">+L84*F84</f>
        <v>0</v>
      </c>
      <c r="N84" s="477"/>
      <c r="O84" s="130"/>
    </row>
    <row r="85" spans="1:15" ht="26.25" customHeight="1">
      <c r="A85" s="174"/>
      <c r="B85" s="173"/>
      <c r="C85" s="109"/>
      <c r="D85" s="109"/>
      <c r="E85" s="109"/>
      <c r="F85" s="142">
        <f t="shared" si="6"/>
        <v>0</v>
      </c>
      <c r="G85" s="537" t="s">
        <v>197</v>
      </c>
      <c r="H85" s="538"/>
      <c r="I85" s="538"/>
      <c r="J85" s="539"/>
      <c r="K85" s="166" t="s">
        <v>190</v>
      </c>
      <c r="L85" s="145">
        <v>230</v>
      </c>
      <c r="M85" s="141">
        <f t="shared" si="7"/>
        <v>0</v>
      </c>
      <c r="N85" s="477"/>
      <c r="O85" s="130"/>
    </row>
    <row r="86" spans="1:15" ht="27.75" customHeight="1">
      <c r="A86" s="144"/>
      <c r="B86" s="143"/>
      <c r="C86" s="146"/>
      <c r="D86" s="146"/>
      <c r="E86" s="109"/>
      <c r="F86" s="142">
        <f t="shared" si="6"/>
        <v>0</v>
      </c>
      <c r="G86" s="537" t="s">
        <v>196</v>
      </c>
      <c r="H86" s="538"/>
      <c r="I86" s="538"/>
      <c r="J86" s="539"/>
      <c r="K86" s="166" t="s">
        <v>190</v>
      </c>
      <c r="L86" s="145">
        <v>690</v>
      </c>
      <c r="M86" s="141">
        <f t="shared" si="7"/>
        <v>0</v>
      </c>
      <c r="N86" s="477"/>
      <c r="O86" s="130"/>
    </row>
    <row r="87" spans="1:15" ht="27" customHeight="1">
      <c r="A87" s="144"/>
      <c r="B87" s="143"/>
      <c r="C87" s="146"/>
      <c r="D87" s="146"/>
      <c r="E87" s="109"/>
      <c r="F87" s="142">
        <f t="shared" si="6"/>
        <v>0</v>
      </c>
      <c r="G87" s="537" t="s">
        <v>195</v>
      </c>
      <c r="H87" s="538"/>
      <c r="I87" s="538"/>
      <c r="J87" s="539"/>
      <c r="K87" s="166" t="s">
        <v>190</v>
      </c>
      <c r="L87" s="145">
        <v>660</v>
      </c>
      <c r="M87" s="141">
        <f t="shared" si="7"/>
        <v>0</v>
      </c>
      <c r="N87" s="477"/>
      <c r="O87" s="130"/>
    </row>
    <row r="88" spans="1:15" ht="12.75" customHeight="1">
      <c r="A88" s="174"/>
      <c r="B88" s="173"/>
      <c r="C88" s="109"/>
      <c r="D88" s="109"/>
      <c r="E88" s="109"/>
      <c r="F88" s="142">
        <f t="shared" si="6"/>
        <v>0</v>
      </c>
      <c r="G88" s="537" t="s">
        <v>194</v>
      </c>
      <c r="H88" s="538"/>
      <c r="I88" s="538"/>
      <c r="J88" s="539"/>
      <c r="K88" s="166" t="s">
        <v>192</v>
      </c>
      <c r="L88" s="145">
        <v>11635</v>
      </c>
      <c r="M88" s="141">
        <f t="shared" si="7"/>
        <v>0</v>
      </c>
      <c r="N88" s="477"/>
      <c r="O88" s="130"/>
    </row>
    <row r="89" spans="1:15" ht="13">
      <c r="A89" s="144"/>
      <c r="B89" s="143"/>
      <c r="C89" s="146"/>
      <c r="D89" s="146"/>
      <c r="E89" s="146"/>
      <c r="F89" s="142">
        <f t="shared" si="6"/>
        <v>0</v>
      </c>
      <c r="G89" s="541" t="s">
        <v>193</v>
      </c>
      <c r="H89" s="542"/>
      <c r="I89" s="542"/>
      <c r="J89" s="543"/>
      <c r="K89" s="166" t="s">
        <v>192</v>
      </c>
      <c r="L89" s="145">
        <v>8870</v>
      </c>
      <c r="M89" s="141">
        <f t="shared" si="7"/>
        <v>0</v>
      </c>
      <c r="N89" s="477"/>
      <c r="O89" s="130"/>
    </row>
    <row r="90" spans="1:15" ht="24.75" customHeight="1">
      <c r="A90" s="144"/>
      <c r="B90" s="143"/>
      <c r="C90" s="146"/>
      <c r="D90" s="146"/>
      <c r="E90" s="146"/>
      <c r="F90" s="142">
        <f t="shared" si="6"/>
        <v>0</v>
      </c>
      <c r="G90" s="537" t="s">
        <v>191</v>
      </c>
      <c r="H90" s="538"/>
      <c r="I90" s="538"/>
      <c r="J90" s="539"/>
      <c r="K90" s="166" t="s">
        <v>190</v>
      </c>
      <c r="L90" s="145">
        <v>1880</v>
      </c>
      <c r="M90" s="141">
        <f t="shared" si="7"/>
        <v>0</v>
      </c>
      <c r="N90" s="477"/>
      <c r="O90" s="130"/>
    </row>
    <row r="91" spans="1:15" ht="27.75" customHeight="1">
      <c r="A91" s="144"/>
      <c r="B91" s="143"/>
      <c r="C91" s="146"/>
      <c r="D91" s="146"/>
      <c r="E91" s="146"/>
      <c r="F91" s="142">
        <f t="shared" si="6"/>
        <v>0</v>
      </c>
      <c r="G91" s="537" t="s">
        <v>189</v>
      </c>
      <c r="H91" s="538"/>
      <c r="I91" s="538"/>
      <c r="J91" s="539"/>
      <c r="K91" s="166" t="s">
        <v>186</v>
      </c>
      <c r="L91" s="145">
        <v>500</v>
      </c>
      <c r="M91" s="141">
        <f t="shared" si="7"/>
        <v>0</v>
      </c>
      <c r="N91" s="477"/>
      <c r="O91" s="130"/>
    </row>
    <row r="92" spans="1:15" ht="25.5" customHeight="1">
      <c r="A92" s="144"/>
      <c r="B92" s="143"/>
      <c r="C92" s="146"/>
      <c r="D92" s="146"/>
      <c r="E92" s="146"/>
      <c r="F92" s="142">
        <f t="shared" si="6"/>
        <v>0</v>
      </c>
      <c r="G92" s="537" t="s">
        <v>188</v>
      </c>
      <c r="H92" s="538"/>
      <c r="I92" s="538"/>
      <c r="J92" s="539"/>
      <c r="K92" s="166" t="s">
        <v>186</v>
      </c>
      <c r="L92" s="145">
        <v>500</v>
      </c>
      <c r="M92" s="141">
        <f t="shared" si="7"/>
        <v>0</v>
      </c>
      <c r="N92" s="477"/>
      <c r="O92" s="130"/>
    </row>
    <row r="93" spans="1:15" ht="13">
      <c r="A93" s="144"/>
      <c r="B93" s="143"/>
      <c r="C93" s="146"/>
      <c r="D93" s="146"/>
      <c r="E93" s="146"/>
      <c r="F93" s="142">
        <f t="shared" si="6"/>
        <v>0</v>
      </c>
      <c r="G93" s="537" t="s">
        <v>187</v>
      </c>
      <c r="H93" s="538"/>
      <c r="I93" s="538"/>
      <c r="J93" s="539"/>
      <c r="K93" s="166" t="s">
        <v>186</v>
      </c>
      <c r="L93" s="145">
        <v>500</v>
      </c>
      <c r="M93" s="141">
        <f t="shared" si="7"/>
        <v>0</v>
      </c>
      <c r="N93" s="477"/>
      <c r="O93" s="130"/>
    </row>
    <row r="94" spans="1:15" ht="13">
      <c r="A94" s="185"/>
      <c r="B94" s="177"/>
      <c r="C94" s="184"/>
      <c r="D94" s="184"/>
      <c r="E94" s="184"/>
      <c r="F94" s="183"/>
      <c r="G94" s="182"/>
      <c r="H94" s="182"/>
      <c r="I94" s="182"/>
      <c r="J94" s="182"/>
      <c r="K94" s="181"/>
      <c r="L94" s="180" t="s">
        <v>55</v>
      </c>
      <c r="M94" s="179">
        <f>SUM(M84:M93)</f>
        <v>0</v>
      </c>
      <c r="N94" s="477"/>
      <c r="O94" s="130"/>
    </row>
    <row r="95" spans="1:15" ht="18" customHeight="1">
      <c r="A95" s="527" t="s">
        <v>138</v>
      </c>
      <c r="B95" s="528"/>
      <c r="C95" s="528"/>
      <c r="D95" s="528"/>
      <c r="E95" s="529"/>
      <c r="F95" s="544" t="s">
        <v>185</v>
      </c>
      <c r="G95" s="545"/>
      <c r="H95" s="545"/>
      <c r="I95" s="545"/>
      <c r="J95" s="545"/>
      <c r="K95" s="545"/>
      <c r="L95" s="545"/>
      <c r="M95" s="545"/>
      <c r="N95" s="477"/>
    </row>
    <row r="96" spans="1:15" ht="34.5">
      <c r="A96" s="152" t="str">
        <f>+'DATOS MAESTROS'!$B$8</f>
        <v>N/A</v>
      </c>
      <c r="B96" s="151" t="str">
        <f>+'DATOS MAESTROS'!$B$9</f>
        <v>N/A</v>
      </c>
      <c r="C96" s="150" t="str">
        <f>+'DATOS MAESTROS'!$B$10</f>
        <v>N/A</v>
      </c>
      <c r="D96" s="150">
        <f>+'DATOS MAESTROS'!$B$11</f>
        <v>46253</v>
      </c>
      <c r="E96" s="150">
        <f>+'DATOS MAESTROS'!$B$12</f>
        <v>45889</v>
      </c>
      <c r="F96" s="149" t="s">
        <v>56</v>
      </c>
      <c r="G96" s="508" t="s">
        <v>136</v>
      </c>
      <c r="H96" s="509"/>
      <c r="I96" s="486"/>
      <c r="J96" s="510"/>
      <c r="K96" s="56" t="s">
        <v>53</v>
      </c>
      <c r="L96" s="148" t="s">
        <v>135</v>
      </c>
      <c r="M96" s="147" t="s">
        <v>134</v>
      </c>
      <c r="N96" s="477"/>
    </row>
    <row r="97" spans="1:15" ht="24.75" customHeight="1">
      <c r="A97" s="144"/>
      <c r="B97" s="143"/>
      <c r="C97" s="146"/>
      <c r="D97" s="146"/>
      <c r="E97" s="146"/>
      <c r="F97" s="142">
        <f>SUM(A97:E97)</f>
        <v>0</v>
      </c>
      <c r="G97" s="537" t="s">
        <v>184</v>
      </c>
      <c r="H97" s="538"/>
      <c r="I97" s="538"/>
      <c r="J97" s="539"/>
      <c r="K97" s="166" t="s">
        <v>183</v>
      </c>
      <c r="L97" s="155">
        <v>3355</v>
      </c>
      <c r="M97" s="141">
        <f>+L97*F97</f>
        <v>0</v>
      </c>
      <c r="N97" s="477"/>
      <c r="O97" s="130"/>
    </row>
    <row r="98" spans="1:15" ht="13">
      <c r="A98" s="140"/>
      <c r="B98" s="139"/>
      <c r="C98" s="139"/>
      <c r="D98" s="139"/>
      <c r="E98" s="177"/>
      <c r="F98" s="176"/>
      <c r="G98" s="175"/>
      <c r="H98" s="175"/>
      <c r="I98" s="175"/>
      <c r="J98" s="175"/>
      <c r="K98" s="175"/>
      <c r="L98" s="131" t="s">
        <v>55</v>
      </c>
      <c r="M98" s="178">
        <f>SUM(M97:M97)</f>
        <v>0</v>
      </c>
      <c r="N98" s="477"/>
      <c r="O98" s="130"/>
    </row>
    <row r="99" spans="1:15" ht="18" customHeight="1">
      <c r="A99" s="527" t="s">
        <v>138</v>
      </c>
      <c r="B99" s="528"/>
      <c r="C99" s="528"/>
      <c r="D99" s="528"/>
      <c r="E99" s="529"/>
      <c r="F99" s="506" t="s">
        <v>182</v>
      </c>
      <c r="G99" s="506"/>
      <c r="H99" s="506"/>
      <c r="I99" s="506"/>
      <c r="J99" s="506"/>
      <c r="K99" s="506"/>
      <c r="L99" s="506"/>
      <c r="M99" s="506"/>
      <c r="N99" s="477"/>
    </row>
    <row r="100" spans="1:15" ht="34.5">
      <c r="A100" s="152" t="str">
        <f>+'DATOS MAESTROS'!$B$8</f>
        <v>N/A</v>
      </c>
      <c r="B100" s="151" t="str">
        <f>+'DATOS MAESTROS'!$B$9</f>
        <v>N/A</v>
      </c>
      <c r="C100" s="150" t="str">
        <f>+'DATOS MAESTROS'!$B$10</f>
        <v>N/A</v>
      </c>
      <c r="D100" s="150">
        <f>+'DATOS MAESTROS'!$B$11</f>
        <v>46253</v>
      </c>
      <c r="E100" s="150">
        <f>+'DATOS MAESTROS'!$B$12</f>
        <v>45889</v>
      </c>
      <c r="F100" s="149" t="s">
        <v>56</v>
      </c>
      <c r="G100" s="508" t="s">
        <v>136</v>
      </c>
      <c r="H100" s="509"/>
      <c r="I100" s="486"/>
      <c r="J100" s="510"/>
      <c r="K100" s="56" t="s">
        <v>53</v>
      </c>
      <c r="L100" s="148" t="s">
        <v>135</v>
      </c>
      <c r="M100" s="147" t="s">
        <v>134</v>
      </c>
      <c r="N100" s="477"/>
    </row>
    <row r="101" spans="1:15" ht="12.75" customHeight="1">
      <c r="A101" s="144"/>
      <c r="B101" s="143"/>
      <c r="C101" s="146"/>
      <c r="D101" s="146"/>
      <c r="E101" s="146"/>
      <c r="F101" s="142">
        <f>SUM(A101:E101)</f>
        <v>0</v>
      </c>
      <c r="G101" s="537" t="s">
        <v>181</v>
      </c>
      <c r="H101" s="538"/>
      <c r="I101" s="538"/>
      <c r="J101" s="539"/>
      <c r="K101" s="166" t="s">
        <v>180</v>
      </c>
      <c r="L101" s="155">
        <v>840</v>
      </c>
      <c r="M101" s="141">
        <f>+L101*F101</f>
        <v>0</v>
      </c>
      <c r="N101" s="477"/>
      <c r="O101" s="130"/>
    </row>
    <row r="102" spans="1:15" ht="12.75" customHeight="1">
      <c r="A102" s="144"/>
      <c r="B102" s="143"/>
      <c r="C102" s="146"/>
      <c r="D102" s="146"/>
      <c r="E102" s="146"/>
      <c r="F102" s="142">
        <f>SUM(A102:E102)</f>
        <v>0</v>
      </c>
      <c r="G102" s="537" t="s">
        <v>179</v>
      </c>
      <c r="H102" s="538"/>
      <c r="I102" s="538"/>
      <c r="J102" s="539"/>
      <c r="K102" s="166" t="s">
        <v>178</v>
      </c>
      <c r="L102" s="155">
        <v>920</v>
      </c>
      <c r="M102" s="141">
        <f>+L102*F102</f>
        <v>0</v>
      </c>
      <c r="N102" s="477"/>
      <c r="O102" s="130"/>
    </row>
    <row r="103" spans="1:15" ht="12.75" customHeight="1">
      <c r="A103" s="140"/>
      <c r="B103" s="139"/>
      <c r="C103" s="139"/>
      <c r="D103" s="139"/>
      <c r="E103" s="177"/>
      <c r="F103" s="176"/>
      <c r="G103" s="175"/>
      <c r="H103" s="175"/>
      <c r="I103" s="175"/>
      <c r="J103" s="175"/>
      <c r="K103" s="133"/>
      <c r="L103" s="131" t="s">
        <v>55</v>
      </c>
      <c r="M103" s="131">
        <f>SUM(M101:M102)</f>
        <v>0</v>
      </c>
      <c r="N103" s="477"/>
      <c r="O103" s="130"/>
    </row>
    <row r="104" spans="1:15" ht="18" customHeight="1">
      <c r="A104" s="527" t="s">
        <v>138</v>
      </c>
      <c r="B104" s="528"/>
      <c r="C104" s="528"/>
      <c r="D104" s="528"/>
      <c r="E104" s="529"/>
      <c r="F104" s="506" t="s">
        <v>177</v>
      </c>
      <c r="G104" s="506"/>
      <c r="H104" s="506"/>
      <c r="I104" s="506"/>
      <c r="J104" s="506"/>
      <c r="K104" s="506"/>
      <c r="L104" s="506"/>
      <c r="M104" s="506"/>
      <c r="N104" s="477"/>
    </row>
    <row r="105" spans="1:15" ht="34.5">
      <c r="A105" s="152" t="str">
        <f>+'DATOS MAESTROS'!$B$8</f>
        <v>N/A</v>
      </c>
      <c r="B105" s="151" t="str">
        <f>+'DATOS MAESTROS'!$B$9</f>
        <v>N/A</v>
      </c>
      <c r="C105" s="150" t="str">
        <f>+'DATOS MAESTROS'!$B$10</f>
        <v>N/A</v>
      </c>
      <c r="D105" s="150">
        <f>+'DATOS MAESTROS'!$B$11</f>
        <v>46253</v>
      </c>
      <c r="E105" s="150">
        <f>+'DATOS MAESTROS'!$B$12</f>
        <v>45889</v>
      </c>
      <c r="F105" s="149" t="s">
        <v>56</v>
      </c>
      <c r="G105" s="531" t="s">
        <v>136</v>
      </c>
      <c r="H105" s="532"/>
      <c r="I105" s="532"/>
      <c r="J105" s="533"/>
      <c r="K105" s="56" t="s">
        <v>176</v>
      </c>
      <c r="L105" s="148" t="s">
        <v>135</v>
      </c>
      <c r="M105" s="147" t="s">
        <v>134</v>
      </c>
      <c r="N105" s="477"/>
    </row>
    <row r="106" spans="1:15" ht="13">
      <c r="A106" s="160"/>
      <c r="B106" s="159"/>
      <c r="C106" s="158"/>
      <c r="D106" s="158"/>
      <c r="E106" s="158"/>
      <c r="F106" s="156"/>
      <c r="G106" s="546" t="s">
        <v>175</v>
      </c>
      <c r="H106" s="547"/>
      <c r="I106" s="547"/>
      <c r="J106" s="547"/>
      <c r="K106" s="547"/>
      <c r="L106" s="548"/>
      <c r="M106" s="156"/>
      <c r="N106" s="477"/>
    </row>
    <row r="107" spans="1:15" ht="12.75" customHeight="1">
      <c r="A107" s="174"/>
      <c r="B107" s="173"/>
      <c r="C107" s="109"/>
      <c r="D107" s="109"/>
      <c r="E107" s="109"/>
      <c r="F107" s="142">
        <f>SUM(A107:E107)</f>
        <v>0</v>
      </c>
      <c r="G107" s="523" t="s">
        <v>174</v>
      </c>
      <c r="H107" s="524"/>
      <c r="I107" s="524"/>
      <c r="J107" s="525"/>
      <c r="K107" s="172" t="s">
        <v>167</v>
      </c>
      <c r="L107" s="155">
        <v>435</v>
      </c>
      <c r="M107" s="141">
        <f>+L107*F107</f>
        <v>0</v>
      </c>
      <c r="N107" s="477"/>
      <c r="O107" s="130"/>
    </row>
    <row r="108" spans="1:15" ht="12.75" customHeight="1">
      <c r="A108" s="174"/>
      <c r="B108" s="173"/>
      <c r="C108" s="109"/>
      <c r="D108" s="109"/>
      <c r="E108" s="109"/>
      <c r="F108" s="142">
        <f>SUM(A108:E108)</f>
        <v>0</v>
      </c>
      <c r="G108" s="523" t="s">
        <v>173</v>
      </c>
      <c r="H108" s="524"/>
      <c r="I108" s="524"/>
      <c r="J108" s="549"/>
      <c r="K108" s="172" t="s">
        <v>167</v>
      </c>
      <c r="L108" s="155">
        <v>505</v>
      </c>
      <c r="M108" s="141">
        <f>+L108*F108</f>
        <v>0</v>
      </c>
      <c r="N108" s="477"/>
      <c r="O108" s="130"/>
    </row>
    <row r="109" spans="1:15" ht="12.75" customHeight="1">
      <c r="A109" s="174"/>
      <c r="B109" s="173"/>
      <c r="C109" s="109"/>
      <c r="D109" s="109"/>
      <c r="E109" s="109"/>
      <c r="F109" s="142">
        <f>SUM(A109:E109)</f>
        <v>0</v>
      </c>
      <c r="G109" s="523" t="s">
        <v>172</v>
      </c>
      <c r="H109" s="524"/>
      <c r="I109" s="524"/>
      <c r="J109" s="549"/>
      <c r="K109" s="172" t="s">
        <v>167</v>
      </c>
      <c r="L109" s="155">
        <v>730</v>
      </c>
      <c r="M109" s="141">
        <f>+L109*F109</f>
        <v>0</v>
      </c>
      <c r="N109" s="477"/>
      <c r="O109" s="130"/>
    </row>
    <row r="110" spans="1:15" ht="13">
      <c r="A110" s="160"/>
      <c r="B110" s="159"/>
      <c r="C110" s="158"/>
      <c r="D110" s="158"/>
      <c r="E110" s="158"/>
      <c r="F110" s="156"/>
      <c r="G110" s="546" t="s">
        <v>171</v>
      </c>
      <c r="H110" s="547"/>
      <c r="I110" s="547"/>
      <c r="J110" s="547"/>
      <c r="K110" s="547"/>
      <c r="L110" s="548"/>
      <c r="M110" s="156"/>
      <c r="N110" s="477"/>
      <c r="O110" s="130"/>
    </row>
    <row r="111" spans="1:15" ht="12.75" customHeight="1">
      <c r="A111" s="174"/>
      <c r="B111" s="173"/>
      <c r="C111" s="109"/>
      <c r="D111" s="109"/>
      <c r="E111" s="109"/>
      <c r="F111" s="167">
        <f>SUM(A111:E111)</f>
        <v>0</v>
      </c>
      <c r="G111" s="550" t="s">
        <v>170</v>
      </c>
      <c r="H111" s="550"/>
      <c r="I111" s="550"/>
      <c r="J111" s="551"/>
      <c r="K111" s="172" t="s">
        <v>167</v>
      </c>
      <c r="L111" s="155">
        <v>840</v>
      </c>
      <c r="M111" s="165">
        <f>+L111*F111</f>
        <v>0</v>
      </c>
      <c r="N111" s="477"/>
      <c r="O111" s="130"/>
    </row>
    <row r="112" spans="1:15" ht="12.75" customHeight="1">
      <c r="A112" s="174"/>
      <c r="B112" s="173"/>
      <c r="C112" s="109"/>
      <c r="D112" s="109"/>
      <c r="E112" s="109"/>
      <c r="F112" s="167">
        <f>SUM(A112:E112)</f>
        <v>0</v>
      </c>
      <c r="G112" s="550" t="s">
        <v>169</v>
      </c>
      <c r="H112" s="550"/>
      <c r="I112" s="550"/>
      <c r="J112" s="551"/>
      <c r="K112" s="172" t="s">
        <v>167</v>
      </c>
      <c r="L112" s="155">
        <v>725</v>
      </c>
      <c r="M112" s="165">
        <f>+L112*F112</f>
        <v>0</v>
      </c>
      <c r="N112" s="477"/>
      <c r="O112" s="130"/>
    </row>
    <row r="113" spans="1:15" ht="12.75" customHeight="1">
      <c r="A113" s="174"/>
      <c r="B113" s="173"/>
      <c r="C113" s="109"/>
      <c r="D113" s="109"/>
      <c r="E113" s="109"/>
      <c r="F113" s="167">
        <f>SUM(A113:E113)</f>
        <v>0</v>
      </c>
      <c r="G113" s="550" t="s">
        <v>168</v>
      </c>
      <c r="H113" s="550"/>
      <c r="I113" s="550"/>
      <c r="J113" s="551"/>
      <c r="K113" s="172" t="s">
        <v>167</v>
      </c>
      <c r="L113" s="155">
        <v>1130</v>
      </c>
      <c r="M113" s="165">
        <f>+L113*F113</f>
        <v>0</v>
      </c>
      <c r="N113" s="477"/>
      <c r="O113" s="130"/>
    </row>
    <row r="114" spans="1:15" ht="13">
      <c r="A114" s="160"/>
      <c r="B114" s="159"/>
      <c r="C114" s="158"/>
      <c r="D114" s="158"/>
      <c r="E114" s="158"/>
      <c r="F114" s="156"/>
      <c r="G114" s="546" t="s">
        <v>166</v>
      </c>
      <c r="H114" s="547"/>
      <c r="I114" s="547"/>
      <c r="J114" s="547"/>
      <c r="K114" s="547"/>
      <c r="L114" s="548"/>
      <c r="M114" s="156"/>
      <c r="N114" s="477"/>
    </row>
    <row r="115" spans="1:15" ht="12.75" customHeight="1">
      <c r="A115" s="144"/>
      <c r="B115" s="143"/>
      <c r="C115" s="109"/>
      <c r="D115" s="109"/>
      <c r="E115" s="109"/>
      <c r="F115" s="167">
        <f>SUM(A115:E115)</f>
        <v>0</v>
      </c>
      <c r="G115" s="523" t="s">
        <v>165</v>
      </c>
      <c r="H115" s="524"/>
      <c r="I115" s="524"/>
      <c r="J115" s="526"/>
      <c r="K115" s="459" t="s">
        <v>150</v>
      </c>
      <c r="L115" s="155">
        <v>1965</v>
      </c>
      <c r="M115" s="165">
        <f>+L115*F115</f>
        <v>0</v>
      </c>
      <c r="N115" s="477"/>
      <c r="O115" s="130"/>
    </row>
    <row r="116" spans="1:15" ht="12.75" customHeight="1">
      <c r="A116" s="144"/>
      <c r="B116" s="143"/>
      <c r="C116" s="109"/>
      <c r="D116" s="109"/>
      <c r="E116" s="109"/>
      <c r="F116" s="167">
        <f>SUM(A116:E116)</f>
        <v>0</v>
      </c>
      <c r="G116" s="523" t="s">
        <v>164</v>
      </c>
      <c r="H116" s="524"/>
      <c r="I116" s="524"/>
      <c r="J116" s="526"/>
      <c r="K116" s="459" t="s">
        <v>150</v>
      </c>
      <c r="L116" s="155">
        <v>2455</v>
      </c>
      <c r="M116" s="165">
        <f>+L116*F116</f>
        <v>0</v>
      </c>
      <c r="N116" s="477"/>
      <c r="O116" s="130"/>
    </row>
    <row r="117" spans="1:15" ht="12.75" customHeight="1">
      <c r="A117" s="144"/>
      <c r="B117" s="143"/>
      <c r="C117" s="109"/>
      <c r="D117" s="109"/>
      <c r="E117" s="109"/>
      <c r="F117" s="167">
        <f>SUM(A117:E117)</f>
        <v>0</v>
      </c>
      <c r="G117" s="523" t="s">
        <v>163</v>
      </c>
      <c r="H117" s="524"/>
      <c r="I117" s="524"/>
      <c r="J117" s="526"/>
      <c r="K117" s="459" t="s">
        <v>150</v>
      </c>
      <c r="L117" s="155">
        <v>3040</v>
      </c>
      <c r="M117" s="165">
        <f>+L117*F117</f>
        <v>0</v>
      </c>
      <c r="N117" s="477"/>
      <c r="O117" s="130"/>
    </row>
    <row r="118" spans="1:15" ht="12.75" customHeight="1">
      <c r="A118" s="171"/>
      <c r="B118" s="170"/>
      <c r="C118" s="169"/>
      <c r="D118" s="169"/>
      <c r="E118" s="169"/>
      <c r="F118" s="167">
        <f>SUM(A118:E118)</f>
        <v>0</v>
      </c>
      <c r="G118" s="523" t="s">
        <v>162</v>
      </c>
      <c r="H118" s="524"/>
      <c r="I118" s="524"/>
      <c r="J118" s="526"/>
      <c r="K118" s="459" t="s">
        <v>150</v>
      </c>
      <c r="L118" s="168">
        <v>2265</v>
      </c>
      <c r="M118" s="165">
        <f>+L118*F118</f>
        <v>0</v>
      </c>
      <c r="N118" s="477"/>
      <c r="O118" s="130"/>
    </row>
    <row r="119" spans="1:15" ht="13">
      <c r="A119" s="160"/>
      <c r="B119" s="159"/>
      <c r="C119" s="158"/>
      <c r="D119" s="158"/>
      <c r="E119" s="158"/>
      <c r="F119" s="156"/>
      <c r="G119" s="546" t="s">
        <v>161</v>
      </c>
      <c r="H119" s="547"/>
      <c r="I119" s="547"/>
      <c r="J119" s="547"/>
      <c r="K119" s="547"/>
      <c r="L119" s="548"/>
      <c r="M119" s="156"/>
      <c r="N119" s="477"/>
      <c r="O119" s="130"/>
    </row>
    <row r="120" spans="1:15" ht="12.75" customHeight="1">
      <c r="A120" s="144"/>
      <c r="B120" s="143"/>
      <c r="C120" s="109"/>
      <c r="D120" s="109"/>
      <c r="E120" s="109"/>
      <c r="F120" s="167">
        <f>SUM(A120:E120)</f>
        <v>0</v>
      </c>
      <c r="G120" s="550" t="s">
        <v>160</v>
      </c>
      <c r="H120" s="550"/>
      <c r="I120" s="550"/>
      <c r="J120" s="550"/>
      <c r="K120" s="459" t="s">
        <v>150</v>
      </c>
      <c r="L120" s="155">
        <v>1110</v>
      </c>
      <c r="M120" s="165">
        <f>+L120*F120</f>
        <v>0</v>
      </c>
      <c r="N120" s="477"/>
      <c r="O120" s="130"/>
    </row>
    <row r="121" spans="1:15" ht="12.75" customHeight="1">
      <c r="A121" s="144"/>
      <c r="B121" s="143"/>
      <c r="C121" s="109"/>
      <c r="D121" s="109"/>
      <c r="E121" s="109"/>
      <c r="F121" s="167">
        <f>SUM(A121:E121)</f>
        <v>0</v>
      </c>
      <c r="G121" s="550" t="s">
        <v>159</v>
      </c>
      <c r="H121" s="550"/>
      <c r="I121" s="550"/>
      <c r="J121" s="550"/>
      <c r="K121" s="459" t="s">
        <v>150</v>
      </c>
      <c r="L121" s="155">
        <v>1320</v>
      </c>
      <c r="M121" s="141">
        <f>+L121*F121</f>
        <v>0</v>
      </c>
      <c r="N121" s="477"/>
      <c r="O121" s="130"/>
    </row>
    <row r="122" spans="1:15" ht="13">
      <c r="A122" s="144"/>
      <c r="B122" s="143"/>
      <c r="C122" s="109"/>
      <c r="D122" s="109"/>
      <c r="E122" s="109"/>
      <c r="F122" s="167">
        <f>SUM(A122:E122)</f>
        <v>0</v>
      </c>
      <c r="G122" s="550" t="s">
        <v>158</v>
      </c>
      <c r="H122" s="550"/>
      <c r="I122" s="550"/>
      <c r="J122" s="550"/>
      <c r="K122" s="459" t="s">
        <v>150</v>
      </c>
      <c r="L122" s="155">
        <v>1475</v>
      </c>
      <c r="M122" s="141">
        <f>+L122*F122</f>
        <v>0</v>
      </c>
      <c r="N122" s="477"/>
      <c r="O122" s="130"/>
    </row>
    <row r="123" spans="1:15" ht="13">
      <c r="A123" s="144"/>
      <c r="B123" s="143"/>
      <c r="C123" s="109"/>
      <c r="D123" s="109"/>
      <c r="E123" s="109"/>
      <c r="F123" s="167">
        <f>SUM(A123:E123)</f>
        <v>0</v>
      </c>
      <c r="G123" s="550" t="s">
        <v>157</v>
      </c>
      <c r="H123" s="550"/>
      <c r="I123" s="550"/>
      <c r="J123" s="550"/>
      <c r="K123" s="459" t="s">
        <v>150</v>
      </c>
      <c r="L123" s="155">
        <v>2045</v>
      </c>
      <c r="M123" s="141">
        <f>+L123*F123</f>
        <v>0</v>
      </c>
      <c r="N123" s="477"/>
      <c r="O123" s="130"/>
    </row>
    <row r="124" spans="1:15" ht="13">
      <c r="A124" s="160"/>
      <c r="B124" s="159"/>
      <c r="C124" s="158"/>
      <c r="D124" s="158"/>
      <c r="E124" s="158"/>
      <c r="F124" s="156"/>
      <c r="G124" s="546" t="s">
        <v>156</v>
      </c>
      <c r="H124" s="547"/>
      <c r="I124" s="547"/>
      <c r="J124" s="547"/>
      <c r="K124" s="547"/>
      <c r="L124" s="548"/>
      <c r="M124" s="156"/>
      <c r="N124" s="477"/>
      <c r="O124" s="130"/>
    </row>
    <row r="125" spans="1:15" ht="12.75" customHeight="1">
      <c r="A125" s="144"/>
      <c r="B125" s="143"/>
      <c r="C125" s="109"/>
      <c r="D125" s="109"/>
      <c r="E125" s="109"/>
      <c r="F125" s="142">
        <f>SUM(A125:E125)</f>
        <v>0</v>
      </c>
      <c r="G125" s="523" t="s">
        <v>155</v>
      </c>
      <c r="H125" s="524"/>
      <c r="I125" s="524"/>
      <c r="J125" s="526"/>
      <c r="K125" s="459" t="s">
        <v>150</v>
      </c>
      <c r="L125" s="155">
        <v>3165</v>
      </c>
      <c r="M125" s="141">
        <f>+L125*F125</f>
        <v>0</v>
      </c>
      <c r="N125" s="477"/>
      <c r="O125" s="130"/>
    </row>
    <row r="126" spans="1:15" ht="13">
      <c r="A126" s="160"/>
      <c r="B126" s="159"/>
      <c r="C126" s="158"/>
      <c r="D126" s="158"/>
      <c r="E126" s="158"/>
      <c r="F126" s="156"/>
      <c r="G126" s="135" t="s">
        <v>154</v>
      </c>
      <c r="H126" s="157"/>
      <c r="I126" s="157"/>
      <c r="J126" s="164"/>
      <c r="K126" s="163"/>
      <c r="L126" s="162"/>
      <c r="M126" s="156"/>
      <c r="N126" s="477"/>
      <c r="O126" s="130"/>
    </row>
    <row r="127" spans="1:15" ht="12.75" customHeight="1">
      <c r="A127" s="144"/>
      <c r="B127" s="143"/>
      <c r="C127" s="109"/>
      <c r="D127" s="109"/>
      <c r="E127" s="109"/>
      <c r="F127" s="142">
        <f>SUM(A127:E127)</f>
        <v>0</v>
      </c>
      <c r="G127" s="523" t="s">
        <v>153</v>
      </c>
      <c r="H127" s="524"/>
      <c r="I127" s="524"/>
      <c r="J127" s="526"/>
      <c r="K127" s="459" t="s">
        <v>150</v>
      </c>
      <c r="L127" s="155">
        <v>1315</v>
      </c>
      <c r="M127" s="141">
        <f>+L127*F127</f>
        <v>0</v>
      </c>
      <c r="N127" s="477"/>
      <c r="O127" s="130"/>
    </row>
    <row r="128" spans="1:15" ht="12.75" customHeight="1">
      <c r="A128" s="144"/>
      <c r="B128" s="143"/>
      <c r="C128" s="109"/>
      <c r="D128" s="109"/>
      <c r="E128" s="109"/>
      <c r="F128" s="142">
        <f>SUM(A128:E128)</f>
        <v>0</v>
      </c>
      <c r="G128" s="523" t="s">
        <v>152</v>
      </c>
      <c r="H128" s="524"/>
      <c r="I128" s="524"/>
      <c r="J128" s="526"/>
      <c r="K128" s="459" t="s">
        <v>150</v>
      </c>
      <c r="L128" s="155">
        <v>1990</v>
      </c>
      <c r="M128" s="141">
        <f>+L128*F128</f>
        <v>0</v>
      </c>
      <c r="N128" s="477"/>
      <c r="O128" s="130"/>
    </row>
    <row r="129" spans="1:15" ht="13">
      <c r="A129" s="144"/>
      <c r="B129" s="143"/>
      <c r="C129" s="109"/>
      <c r="D129" s="109"/>
      <c r="E129" s="109"/>
      <c r="F129" s="142">
        <f>SUM(A129:E129)</f>
        <v>0</v>
      </c>
      <c r="G129" s="523" t="s">
        <v>151</v>
      </c>
      <c r="H129" s="524"/>
      <c r="I129" s="524"/>
      <c r="J129" s="526"/>
      <c r="K129" s="459" t="s">
        <v>150</v>
      </c>
      <c r="L129" s="155">
        <v>1990</v>
      </c>
      <c r="M129" s="141">
        <f>+L129*F129</f>
        <v>0</v>
      </c>
      <c r="N129" s="477"/>
      <c r="O129" s="130"/>
    </row>
    <row r="130" spans="1:15" ht="13">
      <c r="A130" s="160"/>
      <c r="B130" s="159"/>
      <c r="C130" s="158"/>
      <c r="D130" s="158"/>
      <c r="E130" s="158"/>
      <c r="F130" s="156"/>
      <c r="G130" s="135" t="s">
        <v>149</v>
      </c>
      <c r="H130" s="157"/>
      <c r="I130" s="157"/>
      <c r="J130" s="164"/>
      <c r="K130" s="161"/>
      <c r="L130" s="161"/>
      <c r="M130" s="156"/>
      <c r="N130" s="477"/>
      <c r="O130" s="130"/>
    </row>
    <row r="131" spans="1:15" ht="13">
      <c r="A131" s="144"/>
      <c r="B131" s="143"/>
      <c r="C131" s="109"/>
      <c r="D131" s="109"/>
      <c r="E131" s="109"/>
      <c r="F131" s="142">
        <f>SUM(A131:E131)</f>
        <v>0</v>
      </c>
      <c r="G131" s="523" t="s">
        <v>148</v>
      </c>
      <c r="H131" s="524"/>
      <c r="I131" s="524"/>
      <c r="J131" s="526"/>
      <c r="K131" s="459" t="s">
        <v>150</v>
      </c>
      <c r="L131" s="155">
        <v>1760</v>
      </c>
      <c r="M131" s="141">
        <f>+L131*F131</f>
        <v>0</v>
      </c>
      <c r="N131" s="477"/>
      <c r="O131" s="130"/>
    </row>
    <row r="132" spans="1:15" ht="12.75" customHeight="1">
      <c r="A132" s="144"/>
      <c r="B132" s="143"/>
      <c r="C132" s="109"/>
      <c r="D132" s="109"/>
      <c r="E132" s="109"/>
      <c r="F132" s="142">
        <f>SUM(A132:E132)</f>
        <v>0</v>
      </c>
      <c r="G132" s="523" t="s">
        <v>147</v>
      </c>
      <c r="H132" s="524"/>
      <c r="I132" s="524"/>
      <c r="J132" s="526"/>
      <c r="K132" s="459" t="s">
        <v>150</v>
      </c>
      <c r="L132" s="155">
        <v>2750</v>
      </c>
      <c r="M132" s="141">
        <f>+L132*F132</f>
        <v>0</v>
      </c>
      <c r="N132" s="477"/>
      <c r="O132" s="130"/>
    </row>
    <row r="133" spans="1:15" ht="12.75" customHeight="1">
      <c r="A133" s="144"/>
      <c r="B133" s="143"/>
      <c r="C133" s="109"/>
      <c r="D133" s="109"/>
      <c r="E133" s="109"/>
      <c r="F133" s="142">
        <f>SUM(A133:E133)</f>
        <v>0</v>
      </c>
      <c r="G133" s="523" t="s">
        <v>146</v>
      </c>
      <c r="H133" s="524"/>
      <c r="I133" s="524"/>
      <c r="J133" s="526"/>
      <c r="K133" s="459" t="s">
        <v>150</v>
      </c>
      <c r="L133" s="155">
        <v>2785</v>
      </c>
      <c r="M133" s="141">
        <f>+L133*F133</f>
        <v>0</v>
      </c>
      <c r="N133" s="477"/>
      <c r="O133" s="130"/>
    </row>
    <row r="134" spans="1:15" ht="12.75" customHeight="1">
      <c r="A134" s="160"/>
      <c r="B134" s="159"/>
      <c r="C134" s="158"/>
      <c r="D134" s="158"/>
      <c r="E134" s="158"/>
      <c r="F134" s="156"/>
      <c r="G134" s="546" t="s">
        <v>145</v>
      </c>
      <c r="H134" s="547"/>
      <c r="I134" s="547"/>
      <c r="J134" s="547"/>
      <c r="K134" s="547"/>
      <c r="L134" s="548"/>
      <c r="M134" s="156"/>
      <c r="N134" s="477"/>
      <c r="O134" s="130"/>
    </row>
    <row r="135" spans="1:15" ht="13">
      <c r="A135" s="144"/>
      <c r="B135" s="143"/>
      <c r="C135" s="109"/>
      <c r="D135" s="109"/>
      <c r="E135" s="109"/>
      <c r="F135" s="142">
        <f>SUM(A135:E135)</f>
        <v>0</v>
      </c>
      <c r="G135" s="523" t="s">
        <v>144</v>
      </c>
      <c r="H135" s="524"/>
      <c r="I135" s="524"/>
      <c r="J135" s="524"/>
      <c r="K135" s="526"/>
      <c r="L135" s="155">
        <v>1000</v>
      </c>
      <c r="M135" s="141">
        <f>+L135*F135</f>
        <v>0</v>
      </c>
      <c r="N135" s="477"/>
      <c r="O135" s="130"/>
    </row>
    <row r="136" spans="1:15" ht="25.5" customHeight="1">
      <c r="A136" s="144"/>
      <c r="B136" s="143"/>
      <c r="C136" s="109"/>
      <c r="D136" s="109"/>
      <c r="E136" s="109"/>
      <c r="F136" s="142">
        <f>SUM(A136:E136)</f>
        <v>0</v>
      </c>
      <c r="G136" s="523" t="s">
        <v>438</v>
      </c>
      <c r="H136" s="524"/>
      <c r="I136" s="524"/>
      <c r="J136" s="524"/>
      <c r="K136" s="526"/>
      <c r="L136" s="168">
        <v>10112</v>
      </c>
      <c r="M136" s="141">
        <f>+L136*F136</f>
        <v>0</v>
      </c>
      <c r="N136" s="477"/>
      <c r="O136" s="130"/>
    </row>
    <row r="137" spans="1:15" ht="12.75" customHeight="1">
      <c r="A137" s="160"/>
      <c r="B137" s="159"/>
      <c r="C137" s="158"/>
      <c r="D137" s="158"/>
      <c r="E137" s="158"/>
      <c r="F137" s="156"/>
      <c r="G137" s="546" t="s">
        <v>143</v>
      </c>
      <c r="H137" s="547"/>
      <c r="I137" s="547"/>
      <c r="J137" s="547"/>
      <c r="K137" s="547"/>
      <c r="L137" s="548"/>
      <c r="M137" s="156"/>
      <c r="N137" s="477"/>
      <c r="O137" s="130"/>
    </row>
    <row r="138" spans="1:15" ht="26" customHeight="1">
      <c r="A138" s="144"/>
      <c r="B138" s="143"/>
      <c r="C138" s="109"/>
      <c r="D138" s="109"/>
      <c r="E138" s="109"/>
      <c r="F138" s="142">
        <f>SUM(A138:E138)</f>
        <v>0</v>
      </c>
      <c r="G138" s="523" t="s">
        <v>446</v>
      </c>
      <c r="H138" s="524"/>
      <c r="I138" s="524"/>
      <c r="J138" s="524"/>
      <c r="K138" s="526"/>
      <c r="L138" s="155">
        <v>730</v>
      </c>
      <c r="M138" s="141">
        <f>+L138*F138</f>
        <v>0</v>
      </c>
      <c r="N138" s="477"/>
      <c r="O138" s="130"/>
    </row>
    <row r="139" spans="1:15" ht="13">
      <c r="A139" s="144"/>
      <c r="B139" s="143"/>
      <c r="C139" s="109"/>
      <c r="D139" s="109"/>
      <c r="E139" s="109"/>
      <c r="F139" s="142">
        <f>SUM(A139:E139)</f>
        <v>0</v>
      </c>
      <c r="G139" s="523" t="s">
        <v>447</v>
      </c>
      <c r="H139" s="524"/>
      <c r="I139" s="524"/>
      <c r="J139" s="524"/>
      <c r="K139" s="526"/>
      <c r="L139" s="155">
        <v>730</v>
      </c>
      <c r="M139" s="141">
        <f>+L139*F139</f>
        <v>0</v>
      </c>
      <c r="N139" s="477"/>
      <c r="O139" s="130"/>
    </row>
    <row r="140" spans="1:15" ht="13">
      <c r="A140" s="140"/>
      <c r="B140" s="139"/>
      <c r="C140" s="138"/>
      <c r="D140" s="138"/>
      <c r="E140" s="137"/>
      <c r="F140" s="136"/>
      <c r="G140" s="135"/>
      <c r="H140" s="134"/>
      <c r="I140" s="134"/>
      <c r="J140" s="133"/>
      <c r="K140" s="132"/>
      <c r="L140" s="131" t="s">
        <v>55</v>
      </c>
      <c r="M140" s="131">
        <f>SUM(M106:M139)</f>
        <v>0</v>
      </c>
      <c r="N140" s="477"/>
      <c r="O140" s="130"/>
    </row>
    <row r="141" spans="1:15" ht="15.5">
      <c r="A141" s="527" t="s">
        <v>138</v>
      </c>
      <c r="B141" s="528"/>
      <c r="C141" s="528"/>
      <c r="D141" s="528"/>
      <c r="E141" s="529"/>
      <c r="F141" s="153"/>
      <c r="G141" s="552" t="s">
        <v>142</v>
      </c>
      <c r="H141" s="553"/>
      <c r="I141" s="553"/>
      <c r="J141" s="553"/>
      <c r="K141" s="553"/>
      <c r="L141" s="553"/>
      <c r="M141" s="553"/>
      <c r="N141" s="477"/>
    </row>
    <row r="142" spans="1:15" ht="34.5">
      <c r="A142" s="152" t="str">
        <f>+'DATOS MAESTROS'!$B$8</f>
        <v>N/A</v>
      </c>
      <c r="B142" s="151" t="str">
        <f>+'DATOS MAESTROS'!$B$9</f>
        <v>N/A</v>
      </c>
      <c r="C142" s="150" t="str">
        <f>+'DATOS MAESTROS'!$B$10</f>
        <v>N/A</v>
      </c>
      <c r="D142" s="150">
        <f>+'DATOS MAESTROS'!$B$11</f>
        <v>46253</v>
      </c>
      <c r="E142" s="150">
        <f>+'DATOS MAESTROS'!$B$12</f>
        <v>45889</v>
      </c>
      <c r="F142" s="149" t="s">
        <v>56</v>
      </c>
      <c r="G142" s="554" t="s">
        <v>136</v>
      </c>
      <c r="H142" s="555"/>
      <c r="I142" s="555"/>
      <c r="J142" s="555"/>
      <c r="K142" s="556"/>
      <c r="L142" s="148" t="s">
        <v>135</v>
      </c>
      <c r="M142" s="147" t="s">
        <v>134</v>
      </c>
      <c r="N142" s="477"/>
      <c r="O142" s="130"/>
    </row>
    <row r="143" spans="1:15" ht="13">
      <c r="A143" s="144"/>
      <c r="B143" s="143"/>
      <c r="C143" s="146"/>
      <c r="D143" s="146"/>
      <c r="E143" s="146"/>
      <c r="F143" s="142">
        <f>SUM(A143:E143)</f>
        <v>0</v>
      </c>
      <c r="G143" s="523" t="s">
        <v>141</v>
      </c>
      <c r="H143" s="524"/>
      <c r="I143" s="524"/>
      <c r="J143" s="524"/>
      <c r="K143" s="526"/>
      <c r="L143" s="145">
        <v>1635</v>
      </c>
      <c r="M143" s="141">
        <f>+L143*F143</f>
        <v>0</v>
      </c>
      <c r="N143" s="477"/>
      <c r="O143" s="130"/>
    </row>
    <row r="144" spans="1:15" ht="13">
      <c r="A144" s="144"/>
      <c r="B144" s="143"/>
      <c r="C144" s="109"/>
      <c r="D144" s="109"/>
      <c r="E144" s="109"/>
      <c r="F144" s="142">
        <f>SUM(A144:E144)</f>
        <v>0</v>
      </c>
      <c r="G144" s="523" t="s">
        <v>140</v>
      </c>
      <c r="H144" s="524"/>
      <c r="I144" s="524"/>
      <c r="J144" s="524"/>
      <c r="K144" s="526"/>
      <c r="L144" s="145">
        <v>1440</v>
      </c>
      <c r="M144" s="141">
        <f>+L144*F144</f>
        <v>0</v>
      </c>
      <c r="N144" s="477"/>
      <c r="O144" s="130"/>
    </row>
    <row r="145" spans="1:15" ht="13">
      <c r="A145" s="144"/>
      <c r="B145" s="143"/>
      <c r="C145" s="109"/>
      <c r="D145" s="109"/>
      <c r="E145" s="109"/>
      <c r="F145" s="142">
        <f>SUM(A145:E145)</f>
        <v>0</v>
      </c>
      <c r="G145" s="523" t="s">
        <v>139</v>
      </c>
      <c r="H145" s="524"/>
      <c r="I145" s="524"/>
      <c r="J145" s="524"/>
      <c r="K145" s="526"/>
      <c r="L145" s="145">
        <v>970</v>
      </c>
      <c r="M145" s="141">
        <f>+L145*F145</f>
        <v>0</v>
      </c>
      <c r="N145" s="477"/>
      <c r="O145" s="130"/>
    </row>
    <row r="146" spans="1:15" ht="13">
      <c r="A146" s="140"/>
      <c r="B146" s="139"/>
      <c r="C146" s="138"/>
      <c r="D146" s="138"/>
      <c r="E146" s="137"/>
      <c r="F146" s="136"/>
      <c r="G146" s="135"/>
      <c r="H146" s="134"/>
      <c r="I146" s="134"/>
      <c r="J146" s="133"/>
      <c r="K146" s="132"/>
      <c r="L146" s="131" t="s">
        <v>55</v>
      </c>
      <c r="M146" s="154">
        <f>SUM(M143:M145)</f>
        <v>0</v>
      </c>
      <c r="N146" s="477"/>
      <c r="O146" s="130"/>
    </row>
    <row r="147" spans="1:15" ht="15.5">
      <c r="A147" s="527" t="s">
        <v>138</v>
      </c>
      <c r="B147" s="528"/>
      <c r="C147" s="528"/>
      <c r="D147" s="528"/>
      <c r="E147" s="529"/>
      <c r="F147" s="153"/>
      <c r="G147" s="557" t="s">
        <v>137</v>
      </c>
      <c r="H147" s="558"/>
      <c r="I147" s="558"/>
      <c r="J147" s="558"/>
      <c r="K147" s="558"/>
      <c r="L147" s="558"/>
      <c r="M147" s="558"/>
      <c r="N147" s="477"/>
    </row>
    <row r="148" spans="1:15" ht="34.5">
      <c r="A148" s="152" t="str">
        <f>+'DATOS MAESTROS'!$B$8</f>
        <v>N/A</v>
      </c>
      <c r="B148" s="151" t="str">
        <f>+'DATOS MAESTROS'!$B$9</f>
        <v>N/A</v>
      </c>
      <c r="C148" s="150" t="str">
        <f>+'DATOS MAESTROS'!$B$10</f>
        <v>N/A</v>
      </c>
      <c r="D148" s="150">
        <f>+'DATOS MAESTROS'!$B$11</f>
        <v>46253</v>
      </c>
      <c r="E148" s="150">
        <f>+'DATOS MAESTROS'!$B$12</f>
        <v>45889</v>
      </c>
      <c r="F148" s="149" t="s">
        <v>56</v>
      </c>
      <c r="G148" s="554" t="s">
        <v>136</v>
      </c>
      <c r="H148" s="555"/>
      <c r="I148" s="555"/>
      <c r="J148" s="555"/>
      <c r="K148" s="556"/>
      <c r="L148" s="148" t="s">
        <v>135</v>
      </c>
      <c r="M148" s="147" t="s">
        <v>134</v>
      </c>
      <c r="N148" s="477"/>
      <c r="O148" s="130"/>
    </row>
    <row r="149" spans="1:15" ht="13">
      <c r="A149" s="144"/>
      <c r="B149" s="143"/>
      <c r="C149" s="146"/>
      <c r="D149" s="146"/>
      <c r="E149" s="146"/>
      <c r="F149" s="142">
        <f>SUM(A149:E149)</f>
        <v>0</v>
      </c>
      <c r="G149" s="523" t="s">
        <v>133</v>
      </c>
      <c r="H149" s="524"/>
      <c r="I149" s="524"/>
      <c r="J149" s="524"/>
      <c r="K149" s="526"/>
      <c r="L149" s="145">
        <v>435</v>
      </c>
      <c r="M149" s="141">
        <f>+L149*F149</f>
        <v>0</v>
      </c>
      <c r="N149" s="477"/>
      <c r="O149" s="130"/>
    </row>
    <row r="150" spans="1:15" ht="13">
      <c r="A150" s="144"/>
      <c r="B150" s="143"/>
      <c r="C150" s="109"/>
      <c r="D150" s="109"/>
      <c r="E150" s="109"/>
      <c r="F150" s="142">
        <f>SUM(A150:E150)</f>
        <v>0</v>
      </c>
      <c r="G150" s="523" t="s">
        <v>132</v>
      </c>
      <c r="H150" s="524"/>
      <c r="I150" s="524"/>
      <c r="J150" s="524"/>
      <c r="K150" s="526"/>
      <c r="L150" s="145">
        <v>230</v>
      </c>
      <c r="M150" s="141">
        <f>+L150*F150</f>
        <v>0</v>
      </c>
      <c r="N150" s="477"/>
      <c r="O150" s="130"/>
    </row>
    <row r="151" spans="1:15" ht="12.75" customHeight="1">
      <c r="A151" s="144"/>
      <c r="B151" s="143"/>
      <c r="C151" s="109"/>
      <c r="D151" s="109"/>
      <c r="E151" s="109"/>
      <c r="F151" s="142">
        <f>SUM(A151:E151)</f>
        <v>0</v>
      </c>
      <c r="G151" s="523" t="s">
        <v>456</v>
      </c>
      <c r="H151" s="524"/>
      <c r="I151" s="524"/>
      <c r="J151" s="524"/>
      <c r="K151" s="526"/>
      <c r="L151" s="460">
        <v>38.28</v>
      </c>
      <c r="M151" s="141">
        <f>+L151*F151</f>
        <v>0</v>
      </c>
      <c r="N151" s="477"/>
      <c r="O151" s="130"/>
    </row>
    <row r="152" spans="1:15" ht="13">
      <c r="A152" s="140"/>
      <c r="B152" s="139"/>
      <c r="C152" s="138"/>
      <c r="D152" s="138"/>
      <c r="E152" s="137"/>
      <c r="F152" s="136"/>
      <c r="G152" s="135"/>
      <c r="H152" s="134"/>
      <c r="I152" s="134"/>
      <c r="J152" s="133"/>
      <c r="K152" s="132"/>
      <c r="L152" s="131" t="s">
        <v>55</v>
      </c>
      <c r="M152" s="131">
        <f>SUM(M149:M151)</f>
        <v>0</v>
      </c>
      <c r="N152" s="477"/>
      <c r="O152" s="130"/>
    </row>
    <row r="153" spans="1:15" ht="13">
      <c r="A153" s="559" t="s">
        <v>131</v>
      </c>
      <c r="B153" s="560"/>
      <c r="C153" s="560"/>
      <c r="D153" s="560"/>
      <c r="E153" s="561"/>
      <c r="F153" s="562"/>
      <c r="G153" s="562"/>
      <c r="H153" s="562"/>
      <c r="I153" s="561"/>
      <c r="J153" s="561"/>
      <c r="K153" s="561"/>
      <c r="L153" s="561"/>
      <c r="M153" s="561"/>
      <c r="N153" s="477"/>
    </row>
    <row r="154" spans="1:15">
      <c r="A154" s="129" t="s">
        <v>130</v>
      </c>
      <c r="B154" s="32"/>
      <c r="C154" s="19"/>
      <c r="D154" s="19"/>
      <c r="E154" s="128"/>
      <c r="F154" s="127"/>
      <c r="G154" s="127"/>
      <c r="H154" s="563"/>
      <c r="I154" s="563"/>
      <c r="J154" s="563"/>
      <c r="K154" s="563"/>
      <c r="L154" s="563"/>
      <c r="M154" s="563"/>
      <c r="N154" s="477"/>
    </row>
    <row r="155" spans="1:15">
      <c r="A155" s="565"/>
      <c r="B155" s="461"/>
      <c r="C155" s="461"/>
      <c r="D155" s="461"/>
      <c r="E155" s="461"/>
      <c r="F155" s="461"/>
      <c r="G155" s="461"/>
      <c r="H155" s="461"/>
      <c r="I155" s="461"/>
      <c r="J155" s="461"/>
      <c r="K155" s="461"/>
      <c r="L155" s="461"/>
      <c r="M155" s="461"/>
      <c r="N155" s="477"/>
    </row>
    <row r="156" spans="1:15">
      <c r="A156" s="564"/>
      <c r="B156" s="462"/>
      <c r="C156" s="462"/>
      <c r="D156" s="462"/>
      <c r="E156" s="462"/>
      <c r="F156" s="462"/>
      <c r="G156" s="462"/>
      <c r="H156" s="462"/>
      <c r="I156" s="462"/>
      <c r="J156" s="462"/>
      <c r="K156" s="462"/>
      <c r="L156" s="462"/>
      <c r="M156" s="462"/>
      <c r="N156" s="477"/>
    </row>
    <row r="157" spans="1:15">
      <c r="A157" s="565"/>
      <c r="B157" s="461"/>
      <c r="C157" s="461"/>
      <c r="D157" s="461"/>
      <c r="E157" s="461"/>
      <c r="F157" s="461"/>
      <c r="G157" s="461"/>
      <c r="H157" s="461"/>
      <c r="I157" s="461"/>
      <c r="J157" s="461"/>
      <c r="K157" s="461"/>
      <c r="L157" s="461"/>
      <c r="M157" s="461"/>
      <c r="N157" s="477"/>
    </row>
    <row r="158" spans="1:15">
      <c r="A158" s="565"/>
      <c r="B158" s="461"/>
      <c r="C158" s="461"/>
      <c r="D158" s="461"/>
      <c r="E158" s="461"/>
      <c r="F158" s="461"/>
      <c r="G158" s="461"/>
      <c r="H158" s="461"/>
      <c r="I158" s="461"/>
      <c r="J158" s="461"/>
      <c r="K158" s="461"/>
      <c r="L158" s="461"/>
      <c r="M158" s="461"/>
      <c r="N158" s="477"/>
    </row>
    <row r="159" spans="1:15">
      <c r="A159" s="565"/>
      <c r="B159" s="461"/>
      <c r="C159" s="461"/>
      <c r="D159" s="461"/>
      <c r="E159" s="461"/>
      <c r="F159" s="461"/>
      <c r="G159" s="461"/>
      <c r="H159" s="461"/>
      <c r="I159" s="461"/>
      <c r="J159" s="461"/>
      <c r="K159" s="461"/>
      <c r="L159" s="461"/>
      <c r="M159" s="461"/>
      <c r="N159" s="477"/>
    </row>
    <row r="160" spans="1:15" ht="13">
      <c r="A160" s="566"/>
      <c r="B160" s="567"/>
      <c r="C160" s="567"/>
      <c r="D160" s="567"/>
      <c r="E160" s="567"/>
      <c r="F160" s="567"/>
      <c r="G160" s="567"/>
      <c r="H160" s="567"/>
      <c r="I160" s="567"/>
      <c r="J160" s="567"/>
      <c r="K160" s="567"/>
      <c r="L160" s="567"/>
      <c r="M160" s="567"/>
      <c r="N160" s="477"/>
    </row>
    <row r="161" spans="1:14" ht="13" thickBot="1">
      <c r="A161" s="27"/>
      <c r="B161" s="22"/>
      <c r="C161" s="22"/>
      <c r="D161" s="22"/>
      <c r="E161" s="22"/>
      <c r="F161" s="22"/>
      <c r="G161" s="22"/>
      <c r="H161" s="22"/>
      <c r="I161" s="22"/>
      <c r="J161" s="126"/>
      <c r="K161" s="110"/>
      <c r="L161" s="110"/>
      <c r="M161" s="22"/>
      <c r="N161" s="477"/>
    </row>
    <row r="162" spans="1:14" ht="12.75" customHeight="1">
      <c r="A162" s="568" t="s">
        <v>129</v>
      </c>
      <c r="B162" s="499"/>
      <c r="C162" s="499"/>
      <c r="D162" s="499"/>
      <c r="E162" s="569"/>
      <c r="F162" s="569"/>
      <c r="G162" s="569"/>
      <c r="H162" s="569"/>
      <c r="I162" s="569"/>
      <c r="J162" s="570" t="s">
        <v>128</v>
      </c>
      <c r="K162" s="571"/>
      <c r="L162" s="572"/>
      <c r="M162" s="125">
        <f>+M57+M68+M81+M94+M98+M103</f>
        <v>0</v>
      </c>
      <c r="N162" s="477"/>
    </row>
    <row r="163" spans="1:14" ht="15.75" customHeight="1">
      <c r="A163" s="573" t="s">
        <v>127</v>
      </c>
      <c r="B163" s="574"/>
      <c r="C163" s="574"/>
      <c r="D163" s="574"/>
      <c r="E163" s="574"/>
      <c r="F163" s="574"/>
      <c r="G163" s="574"/>
      <c r="H163" s="574"/>
      <c r="I163" s="574"/>
      <c r="J163" s="575" t="s">
        <v>126</v>
      </c>
      <c r="K163" s="576"/>
      <c r="L163" s="577"/>
      <c r="M163" s="124">
        <f>+M140</f>
        <v>0</v>
      </c>
      <c r="N163" s="477"/>
    </row>
    <row r="164" spans="1:14" ht="13.5" customHeight="1" thickBot="1">
      <c r="A164" s="573"/>
      <c r="B164" s="574"/>
      <c r="C164" s="574"/>
      <c r="D164" s="574"/>
      <c r="E164" s="574"/>
      <c r="F164" s="574"/>
      <c r="G164" s="574"/>
      <c r="H164" s="574"/>
      <c r="I164" s="574"/>
      <c r="J164" s="578" t="s">
        <v>125</v>
      </c>
      <c r="K164" s="579"/>
      <c r="L164" s="580"/>
      <c r="M164" s="123">
        <f>+M146+M152</f>
        <v>0</v>
      </c>
      <c r="N164" s="477"/>
    </row>
    <row r="165" spans="1:14" ht="20.25" customHeight="1">
      <c r="A165" s="583" t="s">
        <v>124</v>
      </c>
      <c r="B165" s="584"/>
      <c r="C165" s="584"/>
      <c r="D165" s="584"/>
      <c r="E165" s="584"/>
      <c r="F165" s="584"/>
      <c r="G165" s="584"/>
      <c r="H165" s="584"/>
      <c r="I165" s="121"/>
      <c r="J165" s="570" t="s">
        <v>71</v>
      </c>
      <c r="K165" s="571"/>
      <c r="L165" s="572"/>
      <c r="M165" s="122">
        <f>SUM(M162:M164)</f>
        <v>0</v>
      </c>
      <c r="N165" s="477"/>
    </row>
    <row r="166" spans="1:14">
      <c r="A166" s="583"/>
      <c r="B166" s="584"/>
      <c r="C166" s="584"/>
      <c r="D166" s="584"/>
      <c r="E166" s="584"/>
      <c r="F166" s="584"/>
      <c r="G166" s="584"/>
      <c r="H166" s="584"/>
      <c r="I166" s="121"/>
      <c r="J166" s="575" t="s">
        <v>123</v>
      </c>
      <c r="K166" s="576"/>
      <c r="L166" s="577"/>
      <c r="M166" s="120">
        <f>+M165*0.15</f>
        <v>0</v>
      </c>
      <c r="N166" s="477"/>
    </row>
    <row r="167" spans="1:14">
      <c r="A167" s="583"/>
      <c r="B167" s="584"/>
      <c r="C167" s="584"/>
      <c r="D167" s="584"/>
      <c r="E167" s="584"/>
      <c r="F167" s="584"/>
      <c r="G167" s="584"/>
      <c r="H167" s="584"/>
      <c r="I167" s="20"/>
      <c r="J167" s="575" t="s">
        <v>122</v>
      </c>
      <c r="K167" s="576"/>
      <c r="L167" s="577"/>
      <c r="M167" s="120">
        <f>+M165*0.16</f>
        <v>0</v>
      </c>
      <c r="N167" s="477"/>
    </row>
    <row r="168" spans="1:14" ht="15.75" customHeight="1" thickBot="1">
      <c r="A168" s="119"/>
      <c r="B168" s="118"/>
      <c r="C168" s="118"/>
      <c r="D168" s="118"/>
      <c r="E168" s="117"/>
      <c r="F168" s="117"/>
      <c r="G168" s="117"/>
      <c r="H168" s="117"/>
      <c r="I168" s="116"/>
      <c r="J168" s="585" t="s">
        <v>121</v>
      </c>
      <c r="K168" s="586"/>
      <c r="L168" s="587"/>
      <c r="M168" s="115">
        <f>SUM(M165:M167)</f>
        <v>0</v>
      </c>
      <c r="N168" s="478"/>
    </row>
    <row r="169" spans="1:14" ht="13" thickBot="1">
      <c r="A169" s="22"/>
      <c r="B169" s="22"/>
      <c r="C169" s="22"/>
      <c r="D169" s="22"/>
      <c r="E169" s="53"/>
      <c r="F169" s="53"/>
      <c r="G169" s="53"/>
      <c r="H169" s="53"/>
      <c r="I169" s="53"/>
      <c r="J169" s="114"/>
      <c r="K169" s="114"/>
      <c r="L169" s="114"/>
      <c r="M169" s="113"/>
      <c r="N169" s="112"/>
    </row>
    <row r="170" spans="1:14" ht="16" thickBot="1">
      <c r="A170" s="588" t="s">
        <v>120</v>
      </c>
      <c r="B170" s="589"/>
      <c r="C170" s="589"/>
      <c r="D170" s="589"/>
      <c r="E170" s="589"/>
      <c r="F170" s="589"/>
      <c r="G170" s="589"/>
      <c r="H170" s="589"/>
      <c r="I170" s="589"/>
      <c r="J170" s="589"/>
      <c r="K170" s="589"/>
      <c r="L170" s="589"/>
      <c r="M170" s="589"/>
      <c r="N170" s="590"/>
    </row>
    <row r="171" spans="1:14" ht="29.25" customHeight="1">
      <c r="A171" s="591" t="s">
        <v>119</v>
      </c>
      <c r="B171" s="591"/>
      <c r="C171" s="591"/>
      <c r="D171" s="591"/>
      <c r="E171" s="591" t="s">
        <v>118</v>
      </c>
      <c r="F171" s="591"/>
      <c r="G171" s="591"/>
      <c r="H171" s="592" t="s">
        <v>117</v>
      </c>
      <c r="I171" s="592"/>
      <c r="J171" s="591" t="s">
        <v>116</v>
      </c>
      <c r="K171" s="591"/>
      <c r="L171" s="592" t="s">
        <v>115</v>
      </c>
      <c r="M171" s="592"/>
      <c r="N171" s="592"/>
    </row>
    <row r="172" spans="1:14" ht="31.5" customHeight="1">
      <c r="A172" s="581" t="s">
        <v>114</v>
      </c>
      <c r="B172" s="581"/>
      <c r="C172" s="581"/>
      <c r="D172" s="581"/>
      <c r="E172" s="581" t="s">
        <v>113</v>
      </c>
      <c r="F172" s="581"/>
      <c r="G172" s="581"/>
      <c r="H172" s="582" t="s">
        <v>112</v>
      </c>
      <c r="I172" s="582"/>
      <c r="J172" s="581" t="s">
        <v>111</v>
      </c>
      <c r="K172" s="581"/>
      <c r="L172" s="582" t="s">
        <v>110</v>
      </c>
      <c r="M172" s="582"/>
      <c r="N172" s="582"/>
    </row>
    <row r="173" spans="1:14" ht="36" customHeight="1">
      <c r="A173" s="581" t="s">
        <v>109</v>
      </c>
      <c r="B173" s="581"/>
      <c r="C173" s="581"/>
      <c r="D173" s="581"/>
      <c r="E173" s="581" t="s">
        <v>108</v>
      </c>
      <c r="F173" s="581"/>
      <c r="G173" s="581"/>
      <c r="H173" s="582" t="s">
        <v>107</v>
      </c>
      <c r="I173" s="582"/>
      <c r="J173" s="582" t="s">
        <v>106</v>
      </c>
      <c r="K173" s="582"/>
      <c r="L173" s="582" t="s">
        <v>105</v>
      </c>
      <c r="M173" s="582"/>
      <c r="N173" s="582"/>
    </row>
    <row r="174" spans="1:14" ht="34.5" customHeight="1">
      <c r="A174" s="581" t="s">
        <v>104</v>
      </c>
      <c r="B174" s="581"/>
      <c r="C174" s="581"/>
      <c r="D174" s="581"/>
      <c r="E174" s="581" t="s">
        <v>103</v>
      </c>
      <c r="F174" s="581"/>
      <c r="G174" s="581"/>
      <c r="H174" s="582" t="s">
        <v>102</v>
      </c>
      <c r="I174" s="582"/>
      <c r="J174" s="582" t="s">
        <v>101</v>
      </c>
      <c r="K174" s="582"/>
      <c r="L174" s="582" t="s">
        <v>100</v>
      </c>
      <c r="M174" s="582"/>
      <c r="N174" s="582"/>
    </row>
    <row r="175" spans="1:14" ht="33.75" customHeight="1">
      <c r="A175" s="581" t="s">
        <v>99</v>
      </c>
      <c r="B175" s="581"/>
      <c r="C175" s="581"/>
      <c r="D175" s="581"/>
      <c r="E175" s="581" t="s">
        <v>98</v>
      </c>
      <c r="F175" s="581"/>
      <c r="G175" s="581"/>
      <c r="H175" s="582" t="s">
        <v>97</v>
      </c>
      <c r="I175" s="582"/>
      <c r="J175" s="582" t="s">
        <v>96</v>
      </c>
      <c r="K175" s="582"/>
      <c r="L175" s="582" t="s">
        <v>95</v>
      </c>
      <c r="M175" s="582"/>
      <c r="N175" s="582"/>
    </row>
    <row r="176" spans="1:14" ht="27.75" customHeight="1">
      <c r="A176" s="582" t="s">
        <v>94</v>
      </c>
      <c r="B176" s="582"/>
      <c r="C176" s="582"/>
      <c r="D176" s="582"/>
      <c r="E176" s="605"/>
      <c r="F176" s="605"/>
      <c r="G176" s="605"/>
      <c r="H176" s="605"/>
      <c r="I176" s="605"/>
      <c r="J176" s="581"/>
      <c r="K176" s="581"/>
      <c r="L176" s="605"/>
      <c r="M176" s="605"/>
      <c r="N176" s="605"/>
    </row>
    <row r="177" spans="1:14" ht="13" thickBot="1"/>
    <row r="178" spans="1:14" s="9" customFormat="1" ht="29.25" customHeight="1">
      <c r="A178" s="602" t="s">
        <v>57</v>
      </c>
      <c r="B178" s="603"/>
      <c r="C178" s="603"/>
      <c r="D178" s="603"/>
      <c r="E178" s="603"/>
      <c r="F178" s="603"/>
      <c r="G178" s="603"/>
      <c r="H178" s="603"/>
      <c r="I178" s="603"/>
      <c r="J178" s="603"/>
      <c r="K178" s="603"/>
      <c r="L178" s="603"/>
      <c r="M178" s="603"/>
      <c r="N178" s="604"/>
    </row>
    <row r="179" spans="1:14" s="9" customFormat="1" ht="24" customHeight="1" thickBot="1">
      <c r="A179" s="593" t="s">
        <v>0</v>
      </c>
      <c r="B179" s="594"/>
      <c r="C179" s="595"/>
      <c r="D179" s="595"/>
      <c r="E179" s="595"/>
      <c r="F179" s="595"/>
      <c r="G179" s="595"/>
      <c r="H179" s="595"/>
      <c r="I179" s="595"/>
      <c r="J179" s="595"/>
      <c r="K179" s="595"/>
      <c r="L179" s="595"/>
      <c r="M179" s="595"/>
      <c r="N179" s="596"/>
    </row>
    <row r="180" spans="1:14" s="9" customFormat="1" ht="16.5" customHeight="1" thickBot="1">
      <c r="A180" s="597" t="s">
        <v>90</v>
      </c>
      <c r="B180" s="598"/>
      <c r="C180" s="598"/>
      <c r="D180" s="598"/>
      <c r="E180" s="598"/>
      <c r="F180" s="598"/>
      <c r="G180" s="598"/>
      <c r="H180" s="598"/>
      <c r="I180" s="598"/>
      <c r="J180" s="598"/>
      <c r="K180" s="598"/>
      <c r="L180" s="598"/>
      <c r="M180" s="598"/>
      <c r="N180" s="599"/>
    </row>
  </sheetData>
  <sheetProtection algorithmName="SHA-512" hashValue="oXf7Sug5Ve64iXd2VzH9YcndZeVon7hlH8eBGtuZ0A/YKg1y4lCE2puvN1lfOaGzUV89PNMEpDVXdWZacUfS6g==" saltValue="PZ1aS8VPRaW2EiGZG/b4Mw==" spinCount="100000" sheet="1" objects="1" scenarios="1"/>
  <mergeCells count="202">
    <mergeCell ref="A179:N179"/>
    <mergeCell ref="A180:N180"/>
    <mergeCell ref="A18:M18"/>
    <mergeCell ref="A155:M155"/>
    <mergeCell ref="A157:M157"/>
    <mergeCell ref="A178:N178"/>
    <mergeCell ref="A176:D176"/>
    <mergeCell ref="E176:G176"/>
    <mergeCell ref="H176:I176"/>
    <mergeCell ref="J176:K176"/>
    <mergeCell ref="L176:N176"/>
    <mergeCell ref="A174:D174"/>
    <mergeCell ref="E174:G174"/>
    <mergeCell ref="H174:I174"/>
    <mergeCell ref="J174:K174"/>
    <mergeCell ref="L174:N174"/>
    <mergeCell ref="A175:D175"/>
    <mergeCell ref="E175:G175"/>
    <mergeCell ref="H175:I175"/>
    <mergeCell ref="J175:K175"/>
    <mergeCell ref="L175:N175"/>
    <mergeCell ref="A172:D172"/>
    <mergeCell ref="E172:G172"/>
    <mergeCell ref="H172:I172"/>
    <mergeCell ref="J172:K172"/>
    <mergeCell ref="L172:N172"/>
    <mergeCell ref="A173:D173"/>
    <mergeCell ref="E173:G173"/>
    <mergeCell ref="H173:I173"/>
    <mergeCell ref="J173:K173"/>
    <mergeCell ref="A165:H167"/>
    <mergeCell ref="J165:L165"/>
    <mergeCell ref="J166:L166"/>
    <mergeCell ref="J167:L167"/>
    <mergeCell ref="L173:N173"/>
    <mergeCell ref="J168:L168"/>
    <mergeCell ref="A170:N170"/>
    <mergeCell ref="A171:D171"/>
    <mergeCell ref="E171:G171"/>
    <mergeCell ref="H171:I171"/>
    <mergeCell ref="J171:K171"/>
    <mergeCell ref="L171:N171"/>
    <mergeCell ref="A156:M156"/>
    <mergeCell ref="A158:M158"/>
    <mergeCell ref="A159:M159"/>
    <mergeCell ref="A160:M160"/>
    <mergeCell ref="A162:I162"/>
    <mergeCell ref="J162:L162"/>
    <mergeCell ref="A163:I164"/>
    <mergeCell ref="J163:L163"/>
    <mergeCell ref="J164:L164"/>
    <mergeCell ref="G145:K145"/>
    <mergeCell ref="A147:E147"/>
    <mergeCell ref="G147:M147"/>
    <mergeCell ref="G148:K148"/>
    <mergeCell ref="G149:K149"/>
    <mergeCell ref="G150:K150"/>
    <mergeCell ref="G151:K151"/>
    <mergeCell ref="A153:M153"/>
    <mergeCell ref="H154:M154"/>
    <mergeCell ref="G135:K135"/>
    <mergeCell ref="G137:L137"/>
    <mergeCell ref="G138:K138"/>
    <mergeCell ref="G139:K139"/>
    <mergeCell ref="A141:E141"/>
    <mergeCell ref="G141:M141"/>
    <mergeCell ref="G142:K142"/>
    <mergeCell ref="G143:K143"/>
    <mergeCell ref="G144:K144"/>
    <mergeCell ref="G136:K136"/>
    <mergeCell ref="G134:L134"/>
    <mergeCell ref="G131:J131"/>
    <mergeCell ref="G132:J132"/>
    <mergeCell ref="G133:J133"/>
    <mergeCell ref="G129:J129"/>
    <mergeCell ref="G124:L124"/>
    <mergeCell ref="G121:J121"/>
    <mergeCell ref="G120:J120"/>
    <mergeCell ref="G122:J122"/>
    <mergeCell ref="G123:J123"/>
    <mergeCell ref="G128:J128"/>
    <mergeCell ref="G127:J127"/>
    <mergeCell ref="G125:J125"/>
    <mergeCell ref="G119:L119"/>
    <mergeCell ref="G117:J117"/>
    <mergeCell ref="G118:J118"/>
    <mergeCell ref="G110:L110"/>
    <mergeCell ref="G111:J111"/>
    <mergeCell ref="G112:J112"/>
    <mergeCell ref="G113:J113"/>
    <mergeCell ref="G114:L114"/>
    <mergeCell ref="G115:J115"/>
    <mergeCell ref="G116:J116"/>
    <mergeCell ref="G101:J101"/>
    <mergeCell ref="G102:J102"/>
    <mergeCell ref="A104:E104"/>
    <mergeCell ref="F104:M104"/>
    <mergeCell ref="G105:J105"/>
    <mergeCell ref="G106:L106"/>
    <mergeCell ref="G107:J107"/>
    <mergeCell ref="G108:J108"/>
    <mergeCell ref="G109:J109"/>
    <mergeCell ref="G92:J92"/>
    <mergeCell ref="G93:J93"/>
    <mergeCell ref="A95:E95"/>
    <mergeCell ref="F95:M95"/>
    <mergeCell ref="G96:J96"/>
    <mergeCell ref="G97:J97"/>
    <mergeCell ref="A99:E99"/>
    <mergeCell ref="F99:M99"/>
    <mergeCell ref="G100:J100"/>
    <mergeCell ref="G83:J83"/>
    <mergeCell ref="G84:J84"/>
    <mergeCell ref="G85:J85"/>
    <mergeCell ref="G86:J86"/>
    <mergeCell ref="G87:J87"/>
    <mergeCell ref="G88:J88"/>
    <mergeCell ref="G89:J89"/>
    <mergeCell ref="G90:J90"/>
    <mergeCell ref="G91:J91"/>
    <mergeCell ref="G73:J73"/>
    <mergeCell ref="G74:J74"/>
    <mergeCell ref="G75:J75"/>
    <mergeCell ref="G76:J76"/>
    <mergeCell ref="G77:J77"/>
    <mergeCell ref="G78:J78"/>
    <mergeCell ref="G79:J79"/>
    <mergeCell ref="G80:J80"/>
    <mergeCell ref="A82:E82"/>
    <mergeCell ref="F82:M82"/>
    <mergeCell ref="G64:K64"/>
    <mergeCell ref="G65:K65"/>
    <mergeCell ref="G66:K66"/>
    <mergeCell ref="G67:K67"/>
    <mergeCell ref="A69:E69"/>
    <mergeCell ref="F69:M69"/>
    <mergeCell ref="G70:J70"/>
    <mergeCell ref="G71:J71"/>
    <mergeCell ref="G72:J72"/>
    <mergeCell ref="G55:J55"/>
    <mergeCell ref="G56:J56"/>
    <mergeCell ref="A58:E58"/>
    <mergeCell ref="F58:L58"/>
    <mergeCell ref="G59:K59"/>
    <mergeCell ref="G60:K60"/>
    <mergeCell ref="G61:K61"/>
    <mergeCell ref="G62:K62"/>
    <mergeCell ref="G63:K63"/>
    <mergeCell ref="G46:J46"/>
    <mergeCell ref="G47:J47"/>
    <mergeCell ref="G48:J48"/>
    <mergeCell ref="G49:J49"/>
    <mergeCell ref="G50:J50"/>
    <mergeCell ref="G51:J51"/>
    <mergeCell ref="G52:J52"/>
    <mergeCell ref="G53:J53"/>
    <mergeCell ref="G54:J54"/>
    <mergeCell ref="A43:M43"/>
    <mergeCell ref="A44:E44"/>
    <mergeCell ref="F44:M44"/>
    <mergeCell ref="G45:J45"/>
    <mergeCell ref="A24:M24"/>
    <mergeCell ref="H26:H27"/>
    <mergeCell ref="I26:M27"/>
    <mergeCell ref="C28:D28"/>
    <mergeCell ref="I28:M28"/>
    <mergeCell ref="A42:M42"/>
    <mergeCell ref="C19:G19"/>
    <mergeCell ref="E14:I14"/>
    <mergeCell ref="K14:M14"/>
    <mergeCell ref="E15:I15"/>
    <mergeCell ref="A17:M17"/>
    <mergeCell ref="J30:M30"/>
    <mergeCell ref="J31:M31"/>
    <mergeCell ref="H19:M19"/>
    <mergeCell ref="L20:M20"/>
    <mergeCell ref="C21:G21"/>
    <mergeCell ref="K21:M21"/>
    <mergeCell ref="E13:I13"/>
    <mergeCell ref="K13:M13"/>
    <mergeCell ref="A38:M40"/>
    <mergeCell ref="A23:M23"/>
    <mergeCell ref="K15:M15"/>
    <mergeCell ref="F3:K3"/>
    <mergeCell ref="F4:K4"/>
    <mergeCell ref="A5:N5"/>
    <mergeCell ref="I6:J6"/>
    <mergeCell ref="K6:M6"/>
    <mergeCell ref="N6:N168"/>
    <mergeCell ref="A7:M7"/>
    <mergeCell ref="E8:I8"/>
    <mergeCell ref="L8:M8"/>
    <mergeCell ref="E9:I9"/>
    <mergeCell ref="J34:M34"/>
    <mergeCell ref="J35:M35"/>
    <mergeCell ref="A37:M37"/>
    <mergeCell ref="L9:M10"/>
    <mergeCell ref="E10:I10"/>
    <mergeCell ref="E11:I11"/>
    <mergeCell ref="K11:M11"/>
    <mergeCell ref="E12:I12"/>
    <mergeCell ref="K12:M12"/>
  </mergeCells>
  <hyperlinks>
    <hyperlink ref="A179" r:id="rId1" xr:uid="{67435EDB-1251-4EA0-9879-82EE638E11A0}"/>
  </hyperlinks>
  <printOptions horizontalCentered="1"/>
  <pageMargins left="0.39370078740157483" right="0.39370078740157483" top="0.39370078740157483" bottom="0.39370078740157483" header="0" footer="0"/>
  <pageSetup scale="71" fitToHeight="10" orientation="portrait" r:id="rId2"/>
  <rowBreaks count="4" manualBreakCount="4">
    <brk id="43" max="16383" man="1"/>
    <brk id="68" max="16383" man="1"/>
    <brk id="103" max="16383" man="1"/>
    <brk id="169" max="16383" man="1"/>
  </rowBreaks>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4BB28-483F-45FF-9262-FD30E3AACAD2}">
  <sheetPr>
    <tabColor rgb="FF990033"/>
    <pageSetUpPr fitToPage="1"/>
  </sheetPr>
  <dimension ref="A1:N184"/>
  <sheetViews>
    <sheetView showGridLines="0" zoomScaleNormal="100" workbookViewId="0"/>
  </sheetViews>
  <sheetFormatPr baseColWidth="10" defaultColWidth="11.453125" defaultRowHeight="12.5"/>
  <cols>
    <col min="1" max="4" width="9.26953125" style="8" customWidth="1"/>
    <col min="5" max="5" width="11.26953125" style="8" customWidth="1"/>
    <col min="6" max="8" width="11.453125" style="8"/>
    <col min="9" max="9" width="22.54296875" style="8" customWidth="1"/>
    <col min="10" max="12" width="11.453125" style="8"/>
    <col min="13" max="13" width="14.26953125" style="8" customWidth="1"/>
    <col min="14" max="14" width="7.7265625" style="8" customWidth="1"/>
    <col min="15" max="16384" width="11.453125" style="8"/>
  </cols>
  <sheetData>
    <row r="1" spans="1:14" ht="58" customHeight="1">
      <c r="A1" s="6" t="s">
        <v>439</v>
      </c>
      <c r="B1" s="6"/>
      <c r="C1" s="6"/>
      <c r="D1" s="6"/>
      <c r="E1" s="7"/>
      <c r="F1" s="7"/>
      <c r="G1" s="7"/>
      <c r="H1" s="7"/>
      <c r="I1" s="7"/>
      <c r="J1" s="7"/>
      <c r="K1" s="7"/>
      <c r="L1" s="7"/>
      <c r="M1" s="7"/>
      <c r="N1" s="7"/>
    </row>
    <row r="2" spans="1:14" ht="15" customHeight="1">
      <c r="A2" s="9"/>
      <c r="B2" s="9"/>
      <c r="C2" s="9"/>
      <c r="D2" s="9"/>
      <c r="E2" s="9"/>
      <c r="F2" s="10"/>
      <c r="G2" s="11"/>
      <c r="H2" s="11"/>
      <c r="I2" s="11"/>
      <c r="J2" s="11"/>
      <c r="K2" s="11"/>
      <c r="L2" s="665"/>
      <c r="M2" s="665"/>
      <c r="N2" s="665"/>
    </row>
    <row r="3" spans="1:14" ht="15" customHeight="1">
      <c r="A3" s="9"/>
      <c r="B3" s="9"/>
      <c r="C3" s="9"/>
      <c r="D3" s="9"/>
      <c r="E3" s="12"/>
      <c r="F3" s="467" t="s">
        <v>276</v>
      </c>
      <c r="G3" s="467"/>
      <c r="H3" s="467"/>
      <c r="I3" s="467"/>
      <c r="J3" s="467"/>
      <c r="K3" s="467"/>
      <c r="L3" s="665"/>
      <c r="M3" s="665"/>
      <c r="N3" s="665"/>
    </row>
    <row r="4" spans="1:14" ht="30" customHeight="1" thickBot="1">
      <c r="A4" s="9"/>
      <c r="B4" s="9"/>
      <c r="C4" s="9"/>
      <c r="D4" s="9"/>
      <c r="E4" s="9"/>
      <c r="F4" s="468" t="s">
        <v>247</v>
      </c>
      <c r="G4" s="468"/>
      <c r="H4" s="468"/>
      <c r="I4" s="468"/>
      <c r="J4" s="468"/>
      <c r="K4" s="468"/>
      <c r="L4" s="10"/>
      <c r="M4" s="13"/>
      <c r="N4" s="9"/>
    </row>
    <row r="5" spans="1:14" ht="36.75" customHeight="1" thickBot="1">
      <c r="A5" s="469" t="s">
        <v>440</v>
      </c>
      <c r="B5" s="470"/>
      <c r="C5" s="470"/>
      <c r="D5" s="470"/>
      <c r="E5" s="470"/>
      <c r="F5" s="470"/>
      <c r="G5" s="470"/>
      <c r="H5" s="470"/>
      <c r="I5" s="470"/>
      <c r="J5" s="470"/>
      <c r="K5" s="470"/>
      <c r="L5" s="470"/>
      <c r="M5" s="470"/>
      <c r="N5" s="471"/>
    </row>
    <row r="6" spans="1:14" ht="12.75" customHeight="1">
      <c r="A6" s="14" t="s">
        <v>40</v>
      </c>
      <c r="B6" s="472" t="str">
        <f>+'DATOS MAESTROS'!B3</f>
        <v>IBTM 2026</v>
      </c>
      <c r="C6" s="666"/>
      <c r="D6" s="666"/>
      <c r="E6" s="666"/>
      <c r="F6" s="666"/>
      <c r="G6" s="666"/>
      <c r="H6" s="473"/>
      <c r="I6" s="472" t="s">
        <v>39</v>
      </c>
      <c r="J6" s="473"/>
      <c r="K6" s="474" t="str">
        <f>+'DATOS MAESTROS'!B4</f>
        <v>Agosto 19 - 20, 2026</v>
      </c>
      <c r="L6" s="475"/>
      <c r="M6" s="475"/>
      <c r="N6" s="667" t="s">
        <v>277</v>
      </c>
    </row>
    <row r="7" spans="1:14" ht="14.5" thickBot="1">
      <c r="A7" s="479" t="s">
        <v>38</v>
      </c>
      <c r="B7" s="480"/>
      <c r="C7" s="480"/>
      <c r="D7" s="480"/>
      <c r="E7" s="480"/>
      <c r="F7" s="480"/>
      <c r="G7" s="480"/>
      <c r="H7" s="480"/>
      <c r="I7" s="480"/>
      <c r="J7" s="480"/>
      <c r="K7" s="480"/>
      <c r="L7" s="480"/>
      <c r="M7" s="480"/>
      <c r="N7" s="668"/>
    </row>
    <row r="8" spans="1:14" ht="13" thickBot="1">
      <c r="A8" s="18" t="s">
        <v>37</v>
      </c>
      <c r="B8" s="202"/>
      <c r="C8" s="19"/>
      <c r="D8" s="19"/>
      <c r="E8" s="481"/>
      <c r="F8" s="481"/>
      <c r="G8" s="481"/>
      <c r="H8" s="481"/>
      <c r="I8" s="481"/>
      <c r="J8" s="20"/>
      <c r="K8" s="20"/>
      <c r="L8" s="482" t="s">
        <v>36</v>
      </c>
      <c r="M8" s="483"/>
      <c r="N8" s="668"/>
    </row>
    <row r="9" spans="1:14">
      <c r="A9" s="21" t="s">
        <v>35</v>
      </c>
      <c r="B9" s="33"/>
      <c r="C9" s="22"/>
      <c r="D9" s="22"/>
      <c r="E9" s="461"/>
      <c r="F9" s="461"/>
      <c r="G9" s="461"/>
      <c r="H9" s="461"/>
      <c r="I9" s="461"/>
      <c r="J9" s="20"/>
      <c r="K9" s="20"/>
      <c r="L9" s="489"/>
      <c r="M9" s="490"/>
      <c r="N9" s="668"/>
    </row>
    <row r="10" spans="1:14" ht="13" thickBot="1">
      <c r="A10" s="21" t="s">
        <v>34</v>
      </c>
      <c r="B10" s="33"/>
      <c r="C10" s="22"/>
      <c r="D10" s="22"/>
      <c r="E10" s="461"/>
      <c r="F10" s="461"/>
      <c r="G10" s="461"/>
      <c r="H10" s="461"/>
      <c r="I10" s="461"/>
      <c r="J10" s="20"/>
      <c r="K10" s="20"/>
      <c r="L10" s="491"/>
      <c r="M10" s="492"/>
      <c r="N10" s="668"/>
    </row>
    <row r="11" spans="1:14">
      <c r="A11" s="21" t="s">
        <v>33</v>
      </c>
      <c r="B11" s="33"/>
      <c r="C11" s="22"/>
      <c r="D11" s="22"/>
      <c r="E11" s="461"/>
      <c r="F11" s="461"/>
      <c r="G11" s="461"/>
      <c r="H11" s="461"/>
      <c r="I11" s="461"/>
      <c r="J11" s="23" t="s">
        <v>32</v>
      </c>
      <c r="K11" s="462"/>
      <c r="L11" s="462"/>
      <c r="M11" s="462"/>
      <c r="N11" s="668"/>
    </row>
    <row r="12" spans="1:14">
      <c r="A12" s="21" t="s">
        <v>31</v>
      </c>
      <c r="B12" s="33"/>
      <c r="C12" s="22"/>
      <c r="D12" s="22"/>
      <c r="E12" s="461"/>
      <c r="F12" s="461"/>
      <c r="G12" s="461"/>
      <c r="H12" s="461"/>
      <c r="I12" s="461"/>
      <c r="J12" s="23" t="s">
        <v>30</v>
      </c>
      <c r="K12" s="462"/>
      <c r="L12" s="462"/>
      <c r="M12" s="462"/>
      <c r="N12" s="668"/>
    </row>
    <row r="13" spans="1:14">
      <c r="A13" s="21" t="s">
        <v>29</v>
      </c>
      <c r="B13" s="33"/>
      <c r="C13" s="22"/>
      <c r="D13" s="22"/>
      <c r="E13" s="461"/>
      <c r="F13" s="461"/>
      <c r="G13" s="461"/>
      <c r="H13" s="461"/>
      <c r="I13" s="461"/>
      <c r="J13" s="23" t="s">
        <v>28</v>
      </c>
      <c r="K13" s="462"/>
      <c r="L13" s="462"/>
      <c r="M13" s="462"/>
      <c r="N13" s="668"/>
    </row>
    <row r="14" spans="1:14">
      <c r="A14" s="21" t="s">
        <v>27</v>
      </c>
      <c r="B14" s="33"/>
      <c r="C14" s="22"/>
      <c r="D14" s="22"/>
      <c r="E14" s="461"/>
      <c r="F14" s="461"/>
      <c r="G14" s="461"/>
      <c r="H14" s="461"/>
      <c r="I14" s="461"/>
      <c r="J14" s="23" t="s">
        <v>26</v>
      </c>
      <c r="K14" s="462"/>
      <c r="L14" s="462"/>
      <c r="M14" s="462"/>
      <c r="N14" s="668"/>
    </row>
    <row r="15" spans="1:14">
      <c r="A15" s="24" t="s">
        <v>25</v>
      </c>
      <c r="B15" s="201"/>
      <c r="C15" s="25"/>
      <c r="D15" s="25"/>
      <c r="E15" s="662"/>
      <c r="F15" s="662"/>
      <c r="G15" s="662"/>
      <c r="H15" s="662"/>
      <c r="I15" s="662"/>
      <c r="J15" s="26" t="s">
        <v>91</v>
      </c>
      <c r="K15" s="26"/>
      <c r="L15" s="26"/>
      <c r="M15" s="26"/>
      <c r="N15" s="668"/>
    </row>
    <row r="16" spans="1:14">
      <c r="A16" s="27"/>
      <c r="B16" s="22"/>
      <c r="C16" s="22"/>
      <c r="D16" s="22"/>
      <c r="E16" s="20"/>
      <c r="F16" s="20"/>
      <c r="G16" s="20"/>
      <c r="H16" s="20"/>
      <c r="I16" s="20"/>
      <c r="J16" s="22"/>
      <c r="K16" s="22"/>
      <c r="L16" s="22"/>
      <c r="M16" s="20"/>
      <c r="N16" s="668"/>
    </row>
    <row r="17" spans="1:14" ht="15" customHeight="1">
      <c r="A17" s="465" t="s">
        <v>24</v>
      </c>
      <c r="B17" s="466"/>
      <c r="C17" s="466"/>
      <c r="D17" s="466"/>
      <c r="E17" s="466"/>
      <c r="F17" s="466"/>
      <c r="G17" s="466"/>
      <c r="H17" s="466"/>
      <c r="I17" s="466"/>
      <c r="J17" s="466"/>
      <c r="K17" s="466"/>
      <c r="L17" s="466"/>
      <c r="M17" s="466"/>
      <c r="N17" s="668"/>
    </row>
    <row r="18" spans="1:14" ht="12.75" customHeight="1">
      <c r="A18" s="438" t="s">
        <v>23</v>
      </c>
      <c r="B18" s="38"/>
      <c r="C18" s="493" t="s">
        <v>22</v>
      </c>
      <c r="D18" s="493"/>
      <c r="E18" s="493"/>
      <c r="F18" s="493"/>
      <c r="G18" s="493"/>
      <c r="H18" s="30" t="s">
        <v>16</v>
      </c>
      <c r="I18" s="493" t="s">
        <v>278</v>
      </c>
      <c r="J18" s="493"/>
      <c r="K18" s="493"/>
      <c r="L18" s="493"/>
      <c r="M18" s="663"/>
      <c r="N18" s="668"/>
    </row>
    <row r="19" spans="1:14">
      <c r="A19" s="27"/>
      <c r="B19" s="22"/>
      <c r="C19" s="35" t="s">
        <v>21</v>
      </c>
      <c r="D19" s="20"/>
      <c r="E19" s="455">
        <f>+'DATOS MAESTROS'!B7</f>
        <v>1010071122</v>
      </c>
      <c r="F19" s="20"/>
      <c r="G19" s="31"/>
      <c r="H19" s="35" t="s">
        <v>50</v>
      </c>
      <c r="I19" s="20" t="s">
        <v>249</v>
      </c>
      <c r="J19" s="35"/>
      <c r="K19" s="35"/>
      <c r="L19" s="496"/>
      <c r="M19" s="664"/>
      <c r="N19" s="668"/>
    </row>
    <row r="20" spans="1:14">
      <c r="A20" s="438" t="s">
        <v>20</v>
      </c>
      <c r="B20" s="38"/>
      <c r="C20" s="498" t="s">
        <v>19</v>
      </c>
      <c r="D20" s="498"/>
      <c r="E20" s="499"/>
      <c r="F20" s="499"/>
      <c r="G20" s="499"/>
      <c r="H20" s="35" t="s">
        <v>93</v>
      </c>
      <c r="I20" s="20"/>
      <c r="J20" s="500">
        <f>+'DATOS MAESTROS'!B6</f>
        <v>46246</v>
      </c>
      <c r="K20" s="500"/>
      <c r="L20" s="500"/>
      <c r="M20" s="20"/>
      <c r="N20" s="668"/>
    </row>
    <row r="21" spans="1:14">
      <c r="A21" s="29"/>
      <c r="B21" s="38"/>
      <c r="C21" s="34"/>
      <c r="D21" s="34"/>
      <c r="E21" s="30"/>
      <c r="F21" s="30"/>
      <c r="G21" s="30"/>
      <c r="H21" s="20"/>
      <c r="I21" s="20"/>
      <c r="J21" s="20"/>
      <c r="K21" s="36"/>
      <c r="L21" s="36"/>
      <c r="M21" s="20"/>
      <c r="N21" s="668"/>
    </row>
    <row r="22" spans="1:14" ht="14">
      <c r="A22" s="465" t="s">
        <v>18</v>
      </c>
      <c r="B22" s="466"/>
      <c r="C22" s="466"/>
      <c r="D22" s="466"/>
      <c r="E22" s="466"/>
      <c r="F22" s="466"/>
      <c r="G22" s="466"/>
      <c r="H22" s="466"/>
      <c r="I22" s="466"/>
      <c r="J22" s="466"/>
      <c r="K22" s="466"/>
      <c r="L22" s="466"/>
      <c r="M22" s="466"/>
      <c r="N22" s="668"/>
    </row>
    <row r="23" spans="1:14" ht="14">
      <c r="A23" s="465" t="s">
        <v>17</v>
      </c>
      <c r="B23" s="466"/>
      <c r="C23" s="466"/>
      <c r="D23" s="466"/>
      <c r="E23" s="466"/>
      <c r="F23" s="466"/>
      <c r="G23" s="466"/>
      <c r="H23" s="466"/>
      <c r="I23" s="466"/>
      <c r="J23" s="466"/>
      <c r="K23" s="466"/>
      <c r="L23" s="466"/>
      <c r="M23" s="466"/>
      <c r="N23" s="668"/>
    </row>
    <row r="24" spans="1:14" ht="13" thickBot="1">
      <c r="A24" s="29" t="s">
        <v>16</v>
      </c>
      <c r="B24" s="38"/>
      <c r="C24" s="20" t="s">
        <v>49</v>
      </c>
      <c r="D24" s="20"/>
      <c r="E24" s="20"/>
      <c r="F24" s="20"/>
      <c r="G24" s="20"/>
      <c r="H24" s="20"/>
      <c r="I24" s="33"/>
      <c r="J24" s="33"/>
      <c r="K24" s="20"/>
      <c r="L24" s="20"/>
      <c r="M24" s="20"/>
      <c r="N24" s="668"/>
    </row>
    <row r="25" spans="1:14">
      <c r="A25" s="37"/>
      <c r="B25" s="200"/>
      <c r="C25" s="38"/>
      <c r="D25" s="38"/>
      <c r="E25" s="39"/>
      <c r="F25" s="39"/>
      <c r="G25" s="22"/>
      <c r="H25" s="513" t="s">
        <v>15</v>
      </c>
      <c r="I25" s="514"/>
      <c r="J25" s="515"/>
      <c r="K25" s="515"/>
      <c r="L25" s="515"/>
      <c r="M25" s="515"/>
      <c r="N25" s="668"/>
    </row>
    <row r="26" spans="1:14" ht="13" thickBot="1">
      <c r="A26" s="27"/>
      <c r="B26" s="22"/>
      <c r="C26" s="22"/>
      <c r="D26" s="22"/>
      <c r="E26" s="20"/>
      <c r="F26" s="20"/>
      <c r="G26" s="20"/>
      <c r="H26" s="513"/>
      <c r="I26" s="516"/>
      <c r="J26" s="517"/>
      <c r="K26" s="517"/>
      <c r="L26" s="517"/>
      <c r="M26" s="517"/>
      <c r="N26" s="668"/>
    </row>
    <row r="27" spans="1:14" ht="12.75" customHeight="1">
      <c r="A27" s="27"/>
      <c r="B27" s="22"/>
      <c r="C27" s="518" t="s">
        <v>14</v>
      </c>
      <c r="D27" s="518"/>
      <c r="E27" s="20"/>
      <c r="F27" s="20"/>
      <c r="G27" s="20"/>
      <c r="H27" s="20"/>
      <c r="I27" s="519" t="s">
        <v>13</v>
      </c>
      <c r="J27" s="519"/>
      <c r="K27" s="519"/>
      <c r="L27" s="519"/>
      <c r="M27" s="519"/>
      <c r="N27" s="668"/>
    </row>
    <row r="28" spans="1:14" ht="12.75" customHeight="1" thickBot="1">
      <c r="A28" s="27"/>
      <c r="B28" s="22"/>
      <c r="C28" s="42" t="s">
        <v>12</v>
      </c>
      <c r="D28" s="43"/>
      <c r="F28" s="44" t="s">
        <v>11</v>
      </c>
      <c r="G28" s="45"/>
      <c r="H28" s="20"/>
      <c r="I28" s="41"/>
      <c r="J28" s="41"/>
      <c r="K28" s="41"/>
      <c r="L28" s="41"/>
      <c r="M28" s="41"/>
      <c r="N28" s="668"/>
    </row>
    <row r="29" spans="1:14">
      <c r="A29" s="46"/>
      <c r="C29" s="44" t="s">
        <v>10</v>
      </c>
      <c r="D29" s="43"/>
      <c r="F29" s="44"/>
      <c r="G29" s="44"/>
      <c r="H29" s="33"/>
      <c r="I29" s="33"/>
      <c r="J29" s="495"/>
      <c r="K29" s="495"/>
      <c r="L29" s="495"/>
      <c r="M29" s="495"/>
      <c r="N29" s="668"/>
    </row>
    <row r="30" spans="1:14" ht="13" thickBot="1">
      <c r="A30" s="46"/>
      <c r="C30" s="47" t="s">
        <v>9</v>
      </c>
      <c r="D30" s="43"/>
      <c r="F30" s="44" t="s">
        <v>8</v>
      </c>
      <c r="G30" s="45"/>
      <c r="H30" s="20"/>
      <c r="I30" s="20"/>
      <c r="J30" s="486" t="s">
        <v>7</v>
      </c>
      <c r="K30" s="486"/>
      <c r="L30" s="486"/>
      <c r="M30" s="486"/>
      <c r="N30" s="668"/>
    </row>
    <row r="31" spans="1:14">
      <c r="A31" s="46"/>
      <c r="H31" s="20"/>
      <c r="I31" s="20"/>
      <c r="J31" s="48"/>
      <c r="K31" s="48"/>
      <c r="L31" s="48"/>
      <c r="M31" s="48"/>
      <c r="N31" s="668"/>
    </row>
    <row r="32" spans="1:14">
      <c r="A32" s="46"/>
      <c r="C32" s="44"/>
      <c r="D32" s="22"/>
      <c r="F32" s="44"/>
      <c r="G32" s="44"/>
      <c r="H32" s="20"/>
      <c r="I32" s="20"/>
      <c r="J32" s="48"/>
      <c r="K32" s="48"/>
      <c r="L32" s="48"/>
      <c r="M32" s="48"/>
      <c r="N32" s="668"/>
    </row>
    <row r="33" spans="1:14">
      <c r="A33" s="46"/>
      <c r="D33" s="22"/>
      <c r="H33" s="33"/>
      <c r="I33" s="33"/>
      <c r="J33" s="484"/>
      <c r="K33" s="484"/>
      <c r="L33" s="484"/>
      <c r="M33" s="484"/>
      <c r="N33" s="668"/>
    </row>
    <row r="34" spans="1:14">
      <c r="A34" s="49"/>
      <c r="B34" s="44"/>
      <c r="C34" s="22"/>
      <c r="D34" s="22"/>
      <c r="E34" s="50"/>
      <c r="F34" s="50"/>
      <c r="G34" s="50"/>
      <c r="H34" s="50"/>
      <c r="I34" s="50"/>
      <c r="J34" s="485" t="s">
        <v>6</v>
      </c>
      <c r="K34" s="486"/>
      <c r="L34" s="486"/>
      <c r="M34" s="486"/>
      <c r="N34" s="668"/>
    </row>
    <row r="35" spans="1:14">
      <c r="A35" s="51" t="s">
        <v>5</v>
      </c>
      <c r="B35" s="199"/>
      <c r="C35" s="52"/>
      <c r="D35" s="52"/>
      <c r="E35" s="53"/>
      <c r="F35" s="53"/>
      <c r="G35" s="53"/>
      <c r="H35" s="53"/>
      <c r="I35" s="53"/>
      <c r="J35" s="53"/>
      <c r="K35" s="53"/>
      <c r="L35" s="53"/>
      <c r="M35" s="53"/>
      <c r="N35" s="668"/>
    </row>
    <row r="36" spans="1:14" ht="14">
      <c r="A36" s="658" t="s">
        <v>4</v>
      </c>
      <c r="B36" s="659"/>
      <c r="C36" s="660"/>
      <c r="D36" s="660"/>
      <c r="E36" s="660"/>
      <c r="F36" s="660"/>
      <c r="G36" s="660"/>
      <c r="H36" s="660"/>
      <c r="I36" s="660"/>
      <c r="J36" s="660"/>
      <c r="K36" s="660"/>
      <c r="L36" s="660"/>
      <c r="M36" s="661"/>
      <c r="N36" s="668"/>
    </row>
    <row r="37" spans="1:14" ht="24" customHeight="1">
      <c r="A37" s="654" t="s">
        <v>466</v>
      </c>
      <c r="B37" s="655"/>
      <c r="C37" s="655"/>
      <c r="D37" s="655"/>
      <c r="E37" s="655"/>
      <c r="F37" s="655"/>
      <c r="G37" s="655"/>
      <c r="H37" s="655"/>
      <c r="I37" s="655"/>
      <c r="J37" s="655"/>
      <c r="K37" s="655"/>
      <c r="L37" s="655"/>
      <c r="M37" s="655"/>
      <c r="N37" s="668"/>
    </row>
    <row r="38" spans="1:14" ht="19.5" customHeight="1">
      <c r="A38" s="463"/>
      <c r="B38" s="464"/>
      <c r="C38" s="464"/>
      <c r="D38" s="464"/>
      <c r="E38" s="464"/>
      <c r="F38" s="464"/>
      <c r="G38" s="464"/>
      <c r="H38" s="464"/>
      <c r="I38" s="464"/>
      <c r="J38" s="464"/>
      <c r="K38" s="464"/>
      <c r="L38" s="464"/>
      <c r="M38" s="464"/>
      <c r="N38" s="668"/>
    </row>
    <row r="39" spans="1:14" ht="18.75" customHeight="1">
      <c r="A39" s="656"/>
      <c r="B39" s="657"/>
      <c r="C39" s="657"/>
      <c r="D39" s="657"/>
      <c r="E39" s="657"/>
      <c r="F39" s="657"/>
      <c r="G39" s="657"/>
      <c r="H39" s="657"/>
      <c r="I39" s="657"/>
      <c r="J39" s="657"/>
      <c r="K39" s="657"/>
      <c r="L39" s="657"/>
      <c r="M39" s="657"/>
      <c r="N39" s="668"/>
    </row>
    <row r="40" spans="1:14">
      <c r="A40" s="232"/>
      <c r="B40" s="61"/>
      <c r="C40" s="10"/>
      <c r="D40" s="10"/>
      <c r="E40" s="10"/>
      <c r="F40" s="10"/>
      <c r="G40" s="10"/>
      <c r="H40" s="10"/>
      <c r="I40" s="10"/>
      <c r="J40" s="10"/>
      <c r="K40" s="10"/>
      <c r="L40" s="10"/>
      <c r="M40" s="10"/>
      <c r="N40" s="668"/>
    </row>
    <row r="41" spans="1:14" ht="18">
      <c r="A41" s="520" t="s">
        <v>279</v>
      </c>
      <c r="B41" s="521"/>
      <c r="C41" s="521"/>
      <c r="D41" s="521"/>
      <c r="E41" s="522"/>
      <c r="F41" s="522"/>
      <c r="G41" s="522"/>
      <c r="H41" s="522"/>
      <c r="I41" s="522"/>
      <c r="J41" s="522"/>
      <c r="K41" s="522"/>
      <c r="L41" s="522"/>
      <c r="M41" s="522"/>
      <c r="N41" s="668"/>
    </row>
    <row r="42" spans="1:14" ht="21.75" customHeight="1">
      <c r="A42" s="625" t="s">
        <v>138</v>
      </c>
      <c r="B42" s="626"/>
      <c r="C42" s="626"/>
      <c r="D42" s="626"/>
      <c r="E42" s="626"/>
      <c r="F42" s="627"/>
      <c r="G42" s="628" t="s">
        <v>280</v>
      </c>
      <c r="H42" s="626"/>
      <c r="I42" s="626"/>
      <c r="J42" s="626"/>
      <c r="K42" s="626"/>
      <c r="L42" s="626"/>
      <c r="M42" s="626"/>
      <c r="N42" s="668"/>
    </row>
    <row r="43" spans="1:14" ht="34.5">
      <c r="A43" s="152" t="str">
        <f>+'DATOS MAESTROS'!$B$8</f>
        <v>N/A</v>
      </c>
      <c r="B43" s="151" t="str">
        <f>+'DATOS MAESTROS'!$B$9</f>
        <v>N/A</v>
      </c>
      <c r="C43" s="150" t="str">
        <f>+'DATOS MAESTROS'!$B$10</f>
        <v>N/A</v>
      </c>
      <c r="D43" s="150">
        <f>+'DATOS MAESTROS'!$B$11</f>
        <v>46253</v>
      </c>
      <c r="E43" s="150">
        <f>+'DATOS MAESTROS'!$B$12</f>
        <v>45889</v>
      </c>
      <c r="F43" s="233" t="s">
        <v>56</v>
      </c>
      <c r="G43" s="629" t="s">
        <v>281</v>
      </c>
      <c r="H43" s="630"/>
      <c r="I43" s="630"/>
      <c r="J43" s="631"/>
      <c r="K43" s="233" t="s">
        <v>282</v>
      </c>
      <c r="L43" s="234" t="s">
        <v>135</v>
      </c>
      <c r="M43" s="235" t="s">
        <v>134</v>
      </c>
      <c r="N43" s="668"/>
    </row>
    <row r="44" spans="1:14" ht="34.5" customHeight="1" thickBot="1">
      <c r="A44" s="236"/>
      <c r="B44" s="237"/>
      <c r="C44" s="238"/>
      <c r="D44" s="238"/>
      <c r="E44" s="239"/>
      <c r="F44" s="240">
        <f>SUM(A44:E44)</f>
        <v>0</v>
      </c>
      <c r="G44" s="632" t="s">
        <v>283</v>
      </c>
      <c r="H44" s="633"/>
      <c r="I44" s="633"/>
      <c r="J44" s="634"/>
      <c r="K44" s="241" t="s">
        <v>284</v>
      </c>
      <c r="L44" s="242">
        <v>130</v>
      </c>
      <c r="M44" s="243">
        <f>+F44*L44</f>
        <v>0</v>
      </c>
      <c r="N44" s="668"/>
    </row>
    <row r="45" spans="1:14" ht="12.75" customHeight="1">
      <c r="A45" s="635" t="s">
        <v>285</v>
      </c>
      <c r="B45" s="636"/>
      <c r="C45" s="637"/>
      <c r="D45" s="637"/>
      <c r="E45" s="637"/>
      <c r="F45" s="637"/>
      <c r="G45" s="637"/>
      <c r="H45" s="637"/>
      <c r="I45" s="638"/>
      <c r="J45" s="639" t="s">
        <v>71</v>
      </c>
      <c r="K45" s="640"/>
      <c r="L45" s="641"/>
      <c r="M45" s="244">
        <f>+M44</f>
        <v>0</v>
      </c>
      <c r="N45" s="668"/>
    </row>
    <row r="46" spans="1:14" ht="12.75" customHeight="1">
      <c r="A46" s="642" t="s">
        <v>129</v>
      </c>
      <c r="B46" s="643"/>
      <c r="C46" s="643"/>
      <c r="D46" s="643"/>
      <c r="E46" s="643"/>
      <c r="F46" s="643"/>
      <c r="G46" s="643"/>
      <c r="H46" s="643"/>
      <c r="I46" s="644"/>
      <c r="J46" s="645" t="s">
        <v>286</v>
      </c>
      <c r="K46" s="646"/>
      <c r="L46" s="647"/>
      <c r="M46" s="245">
        <f>+M45*15%</f>
        <v>0</v>
      </c>
      <c r="N46" s="668"/>
    </row>
    <row r="47" spans="1:14" ht="12.75" customHeight="1">
      <c r="A47" s="648" t="s">
        <v>287</v>
      </c>
      <c r="B47" s="649"/>
      <c r="C47" s="649"/>
      <c r="D47" s="649"/>
      <c r="E47" s="649"/>
      <c r="F47" s="649"/>
      <c r="G47" s="649"/>
      <c r="H47" s="649"/>
      <c r="I47" s="650"/>
      <c r="J47" s="645" t="s">
        <v>122</v>
      </c>
      <c r="K47" s="646"/>
      <c r="L47" s="647"/>
      <c r="M47" s="246">
        <f>+M45*16%</f>
        <v>0</v>
      </c>
      <c r="N47" s="668"/>
    </row>
    <row r="48" spans="1:14" ht="13.5" customHeight="1" thickBot="1">
      <c r="A48" s="247"/>
      <c r="B48" s="248"/>
      <c r="C48" s="248"/>
      <c r="D48" s="248"/>
      <c r="E48" s="248"/>
      <c r="F48" s="248"/>
      <c r="G48" s="248"/>
      <c r="H48" s="248"/>
      <c r="I48" s="248"/>
      <c r="J48" s="651" t="s">
        <v>121</v>
      </c>
      <c r="K48" s="652"/>
      <c r="L48" s="653"/>
      <c r="M48" s="249">
        <f>+M45+M46+M47</f>
        <v>0</v>
      </c>
      <c r="N48" s="668"/>
    </row>
    <row r="49" spans="1:14">
      <c r="A49" s="622"/>
      <c r="B49" s="623"/>
      <c r="C49" s="624"/>
      <c r="D49" s="624"/>
      <c r="E49" s="624"/>
      <c r="F49" s="624"/>
      <c r="G49" s="624"/>
      <c r="H49" s="624"/>
      <c r="I49" s="624"/>
      <c r="J49" s="624"/>
      <c r="K49" s="624"/>
      <c r="L49" s="624"/>
      <c r="M49" s="624"/>
      <c r="N49" s="668"/>
    </row>
    <row r="50" spans="1:14" ht="12.75" customHeight="1">
      <c r="A50" s="608" t="s">
        <v>498</v>
      </c>
      <c r="B50" s="609"/>
      <c r="C50" s="609"/>
      <c r="D50" s="609"/>
      <c r="E50" s="609"/>
      <c r="F50" s="609"/>
      <c r="G50" s="609"/>
      <c r="H50" s="609"/>
      <c r="I50" s="609"/>
      <c r="J50" s="609"/>
      <c r="K50" s="609"/>
      <c r="L50" s="609"/>
      <c r="M50" s="610"/>
      <c r="N50" s="668"/>
    </row>
    <row r="51" spans="1:14" ht="12.75" customHeight="1">
      <c r="A51" s="608"/>
      <c r="B51" s="609"/>
      <c r="C51" s="609"/>
      <c r="D51" s="609"/>
      <c r="E51" s="609"/>
      <c r="F51" s="609"/>
      <c r="G51" s="609"/>
      <c r="H51" s="609"/>
      <c r="I51" s="609"/>
      <c r="J51" s="609"/>
      <c r="K51" s="609"/>
      <c r="L51" s="609"/>
      <c r="M51" s="610"/>
      <c r="N51" s="668"/>
    </row>
    <row r="52" spans="1:14" ht="12.75" customHeight="1">
      <c r="A52" s="611" t="s">
        <v>288</v>
      </c>
      <c r="B52" s="611"/>
      <c r="C52" s="611"/>
      <c r="D52" s="612"/>
      <c r="E52" s="612"/>
      <c r="F52" s="612"/>
      <c r="G52" s="612"/>
      <c r="H52" s="612"/>
      <c r="I52" s="612"/>
      <c r="J52" s="612"/>
      <c r="K52" s="612"/>
      <c r="L52" s="612"/>
      <c r="M52" s="613"/>
      <c r="N52" s="668"/>
    </row>
    <row r="53" spans="1:14" ht="12.75" customHeight="1">
      <c r="A53" s="614"/>
      <c r="B53" s="612"/>
      <c r="C53" s="612"/>
      <c r="D53" s="612"/>
      <c r="E53" s="612"/>
      <c r="F53" s="612"/>
      <c r="G53" s="612"/>
      <c r="H53" s="612"/>
      <c r="I53" s="612"/>
      <c r="J53" s="612"/>
      <c r="K53" s="612"/>
      <c r="L53" s="612"/>
      <c r="M53" s="613"/>
      <c r="N53" s="668"/>
    </row>
    <row r="54" spans="1:14" ht="12.75" customHeight="1">
      <c r="A54" s="614"/>
      <c r="B54" s="612"/>
      <c r="C54" s="612"/>
      <c r="D54" s="612"/>
      <c r="E54" s="612"/>
      <c r="F54" s="612"/>
      <c r="G54" s="612"/>
      <c r="H54" s="612"/>
      <c r="I54" s="612"/>
      <c r="J54" s="612"/>
      <c r="K54" s="612"/>
      <c r="L54" s="612"/>
      <c r="M54" s="613"/>
      <c r="N54" s="668"/>
    </row>
    <row r="55" spans="1:14" ht="12.75" customHeight="1">
      <c r="A55" s="614"/>
      <c r="B55" s="612"/>
      <c r="C55" s="612"/>
      <c r="D55" s="612"/>
      <c r="E55" s="612"/>
      <c r="F55" s="612"/>
      <c r="G55" s="612"/>
      <c r="H55" s="612"/>
      <c r="I55" s="612"/>
      <c r="J55" s="612"/>
      <c r="K55" s="612"/>
      <c r="L55" s="612"/>
      <c r="M55" s="613"/>
      <c r="N55" s="668"/>
    </row>
    <row r="56" spans="1:14" s="9" customFormat="1" ht="15.75" customHeight="1">
      <c r="A56" s="615"/>
      <c r="B56" s="616"/>
      <c r="C56" s="616"/>
      <c r="D56" s="616"/>
      <c r="E56" s="616"/>
      <c r="F56" s="616"/>
      <c r="G56" s="616"/>
      <c r="H56" s="616"/>
      <c r="I56" s="616"/>
      <c r="J56" s="616"/>
      <c r="K56" s="616"/>
      <c r="L56" s="616"/>
      <c r="M56" s="617"/>
      <c r="N56" s="668"/>
    </row>
    <row r="57" spans="1:14" ht="13">
      <c r="A57" s="566"/>
      <c r="B57" s="567"/>
      <c r="C57" s="567"/>
      <c r="D57" s="567"/>
      <c r="E57" s="567"/>
      <c r="F57" s="567"/>
      <c r="G57" s="567"/>
      <c r="H57" s="567"/>
      <c r="I57" s="567"/>
      <c r="J57" s="567"/>
      <c r="K57" s="567"/>
      <c r="L57" s="567"/>
      <c r="M57" s="618"/>
      <c r="N57" s="668"/>
    </row>
    <row r="58" spans="1:14" s="9" customFormat="1" ht="15.75" customHeight="1" thickBot="1">
      <c r="A58" s="615" t="s">
        <v>89</v>
      </c>
      <c r="B58" s="616"/>
      <c r="C58" s="616"/>
      <c r="D58" s="616"/>
      <c r="E58" s="616"/>
      <c r="F58" s="616"/>
      <c r="G58" s="616"/>
      <c r="H58" s="616"/>
      <c r="I58" s="616"/>
      <c r="J58" s="616"/>
      <c r="K58" s="616"/>
      <c r="L58" s="616"/>
      <c r="M58" s="617"/>
      <c r="N58" s="668"/>
    </row>
    <row r="59" spans="1:14" s="9" customFormat="1" ht="35.25" customHeight="1">
      <c r="A59" s="619" t="s">
        <v>57</v>
      </c>
      <c r="B59" s="620"/>
      <c r="C59" s="620"/>
      <c r="D59" s="620"/>
      <c r="E59" s="620"/>
      <c r="F59" s="620"/>
      <c r="G59" s="620"/>
      <c r="H59" s="620"/>
      <c r="I59" s="620"/>
      <c r="J59" s="620"/>
      <c r="K59" s="620"/>
      <c r="L59" s="620"/>
      <c r="M59" s="620"/>
      <c r="N59" s="668"/>
    </row>
    <row r="60" spans="1:14" s="9" customFormat="1" ht="24.75" customHeight="1">
      <c r="A60" s="621" t="s">
        <v>0</v>
      </c>
      <c r="B60" s="621"/>
      <c r="C60" s="621"/>
      <c r="D60" s="621"/>
      <c r="E60" s="621"/>
      <c r="F60" s="621"/>
      <c r="G60" s="621"/>
      <c r="H60" s="621"/>
      <c r="I60" s="621"/>
      <c r="J60" s="621"/>
      <c r="K60" s="621"/>
      <c r="L60" s="621"/>
      <c r="M60" s="621"/>
      <c r="N60" s="668"/>
    </row>
    <row r="61" spans="1:14" s="9" customFormat="1" ht="16" thickBot="1">
      <c r="A61" s="606" t="s">
        <v>90</v>
      </c>
      <c r="B61" s="607"/>
      <c r="C61" s="607"/>
      <c r="D61" s="607"/>
      <c r="E61" s="607"/>
      <c r="F61" s="607"/>
      <c r="G61" s="607"/>
      <c r="H61" s="607"/>
      <c r="I61" s="607"/>
      <c r="J61" s="607"/>
      <c r="K61" s="607"/>
      <c r="L61" s="607"/>
      <c r="M61" s="607"/>
      <c r="N61" s="669"/>
    </row>
    <row r="179" spans="1:14" ht="29.25" customHeight="1">
      <c r="A179" s="9"/>
      <c r="B179" s="9"/>
      <c r="C179" s="9"/>
      <c r="D179" s="9"/>
      <c r="E179" s="9"/>
      <c r="F179" s="9"/>
      <c r="G179" s="9"/>
      <c r="H179" s="9"/>
      <c r="I179" s="9"/>
      <c r="J179" s="9"/>
      <c r="K179" s="9"/>
      <c r="L179" s="9"/>
      <c r="M179" s="9"/>
      <c r="N179" s="9"/>
    </row>
    <row r="180" spans="1:14">
      <c r="A180" s="9"/>
      <c r="B180" s="9"/>
      <c r="C180" s="9"/>
      <c r="D180" s="9"/>
      <c r="E180" s="9"/>
      <c r="F180" s="9"/>
      <c r="G180" s="9"/>
      <c r="H180" s="9"/>
      <c r="I180" s="9"/>
      <c r="J180" s="9"/>
      <c r="K180" s="9"/>
      <c r="L180" s="9"/>
      <c r="M180" s="9"/>
      <c r="N180" s="9"/>
    </row>
    <row r="181" spans="1:14">
      <c r="A181" s="9"/>
      <c r="B181" s="9"/>
      <c r="C181" s="9"/>
      <c r="D181" s="9"/>
      <c r="E181" s="9"/>
      <c r="F181" s="9"/>
      <c r="G181" s="9"/>
      <c r="H181" s="9"/>
      <c r="I181" s="9"/>
      <c r="J181" s="9"/>
      <c r="K181" s="9"/>
      <c r="L181" s="9"/>
      <c r="M181" s="9"/>
      <c r="N181" s="9"/>
    </row>
    <row r="182" spans="1:14">
      <c r="A182" s="9"/>
      <c r="B182" s="9"/>
      <c r="C182" s="9"/>
      <c r="D182" s="9"/>
      <c r="E182" s="9"/>
      <c r="F182" s="9"/>
      <c r="G182" s="9"/>
      <c r="H182" s="9"/>
      <c r="I182" s="9"/>
      <c r="J182" s="9"/>
      <c r="K182" s="9"/>
      <c r="L182" s="9"/>
      <c r="M182" s="9"/>
      <c r="N182" s="9"/>
    </row>
    <row r="183" spans="1:14">
      <c r="A183" s="9"/>
      <c r="B183" s="9"/>
      <c r="C183" s="9"/>
      <c r="D183" s="9"/>
      <c r="E183" s="9"/>
      <c r="F183" s="9"/>
      <c r="G183" s="9"/>
      <c r="H183" s="9"/>
      <c r="I183" s="9"/>
      <c r="J183" s="9"/>
      <c r="K183" s="9"/>
      <c r="L183" s="9"/>
      <c r="M183" s="9"/>
      <c r="N183" s="9"/>
    </row>
    <row r="184" spans="1:14" ht="27.75" customHeight="1">
      <c r="A184" s="9"/>
      <c r="B184" s="9"/>
      <c r="C184" s="9"/>
      <c r="D184" s="9"/>
      <c r="E184" s="9"/>
      <c r="F184" s="9"/>
      <c r="G184" s="9"/>
      <c r="H184" s="9"/>
      <c r="I184" s="9"/>
      <c r="J184" s="9"/>
      <c r="K184" s="9"/>
      <c r="L184" s="9"/>
      <c r="M184" s="9"/>
      <c r="N184" s="9"/>
    </row>
  </sheetData>
  <sheetProtection algorithmName="SHA-512" hashValue="WYexmWL0AHaE5mITClU5bBIKq3owASUDumvVb17wn01qFIw/KezWPNfdJaQZIeYRTNuQROhsBy/GOMadP6CbWA==" saltValue="iVVE8YVXM8aoPASO5uyJJg==" spinCount="100000" sheet="1" objects="1" scenarios="1"/>
  <mergeCells count="66">
    <mergeCell ref="L2:N3"/>
    <mergeCell ref="F3:K3"/>
    <mergeCell ref="F4:K4"/>
    <mergeCell ref="A5:N5"/>
    <mergeCell ref="B6:H6"/>
    <mergeCell ref="I6:J6"/>
    <mergeCell ref="K6:M6"/>
    <mergeCell ref="N6:N61"/>
    <mergeCell ref="A7:M7"/>
    <mergeCell ref="E8:I8"/>
    <mergeCell ref="L8:M8"/>
    <mergeCell ref="E9:I9"/>
    <mergeCell ref="L9:M10"/>
    <mergeCell ref="E10:I10"/>
    <mergeCell ref="E11:I11"/>
    <mergeCell ref="K11:M11"/>
    <mergeCell ref="C20:G20"/>
    <mergeCell ref="E12:I12"/>
    <mergeCell ref="K12:M12"/>
    <mergeCell ref="E13:I13"/>
    <mergeCell ref="K13:M13"/>
    <mergeCell ref="E14:I14"/>
    <mergeCell ref="K14:M14"/>
    <mergeCell ref="E15:I15"/>
    <mergeCell ref="A17:M17"/>
    <mergeCell ref="C18:G18"/>
    <mergeCell ref="I18:M18"/>
    <mergeCell ref="L19:M19"/>
    <mergeCell ref="J20:L20"/>
    <mergeCell ref="A37:M39"/>
    <mergeCell ref="A22:M22"/>
    <mergeCell ref="A23:M23"/>
    <mergeCell ref="H25:H26"/>
    <mergeCell ref="I25:M26"/>
    <mergeCell ref="C27:D27"/>
    <mergeCell ref="I27:M27"/>
    <mergeCell ref="J29:M29"/>
    <mergeCell ref="J30:M30"/>
    <mergeCell ref="J33:M33"/>
    <mergeCell ref="J34:M34"/>
    <mergeCell ref="A36:M36"/>
    <mergeCell ref="A49:M49"/>
    <mergeCell ref="A41:M41"/>
    <mergeCell ref="A42:F42"/>
    <mergeCell ref="G42:M42"/>
    <mergeCell ref="G43:J43"/>
    <mergeCell ref="G44:J44"/>
    <mergeCell ref="A45:I45"/>
    <mergeCell ref="J45:L45"/>
    <mergeCell ref="A46:I46"/>
    <mergeCell ref="J46:L46"/>
    <mergeCell ref="A47:I47"/>
    <mergeCell ref="J47:L47"/>
    <mergeCell ref="J48:L48"/>
    <mergeCell ref="A61:M61"/>
    <mergeCell ref="A50:M51"/>
    <mergeCell ref="A52:C52"/>
    <mergeCell ref="D52:M52"/>
    <mergeCell ref="A53:M53"/>
    <mergeCell ref="A54:M54"/>
    <mergeCell ref="A55:M55"/>
    <mergeCell ref="A56:M56"/>
    <mergeCell ref="A57:M57"/>
    <mergeCell ref="A58:M58"/>
    <mergeCell ref="A59:M59"/>
    <mergeCell ref="A60:M60"/>
  </mergeCells>
  <printOptions horizontalCentered="1"/>
  <pageMargins left="0.39370078740157483" right="0.39370078740157483" top="0.39370078740157483" bottom="0.39370078740157483" header="0" footer="0"/>
  <pageSetup scale="67" fitToHeight="5"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EEA29-BEBE-4BE9-B5D8-6D5BFB053F15}">
  <sheetPr>
    <tabColor rgb="FF990033"/>
    <pageSetUpPr fitToPage="1"/>
  </sheetPr>
  <dimension ref="A1:N58"/>
  <sheetViews>
    <sheetView showGridLines="0" zoomScaleNormal="100" workbookViewId="0"/>
  </sheetViews>
  <sheetFormatPr baseColWidth="10" defaultColWidth="11.453125" defaultRowHeight="12.5"/>
  <cols>
    <col min="1" max="4" width="9.26953125" style="3" customWidth="1"/>
    <col min="5" max="5" width="11" style="3" bestFit="1" customWidth="1"/>
    <col min="6" max="8" width="11.453125" style="3"/>
    <col min="9" max="9" width="19" style="3" bestFit="1" customWidth="1"/>
    <col min="10" max="12" width="11.453125" style="3"/>
    <col min="13" max="13" width="14.26953125" style="3" customWidth="1"/>
    <col min="14" max="14" width="7.7265625" style="3" customWidth="1"/>
    <col min="15" max="16384" width="11.453125" style="3"/>
  </cols>
  <sheetData>
    <row r="1" spans="1:14" ht="58" customHeight="1">
      <c r="A1" s="250"/>
      <c r="B1" s="250"/>
      <c r="C1" s="250"/>
      <c r="D1" s="250"/>
      <c r="E1" s="251"/>
      <c r="F1" s="251"/>
      <c r="G1" s="251"/>
      <c r="H1" s="251"/>
      <c r="I1" s="251"/>
      <c r="J1" s="251"/>
      <c r="K1" s="251"/>
      <c r="L1" s="251"/>
      <c r="M1" s="251"/>
      <c r="N1" s="251"/>
    </row>
    <row r="2" spans="1:14" ht="15" customHeight="1">
      <c r="A2" s="2"/>
      <c r="B2" s="2"/>
      <c r="C2" s="2"/>
      <c r="D2" s="2"/>
      <c r="E2" s="2"/>
      <c r="F2" s="252"/>
      <c r="G2" s="253"/>
      <c r="H2" s="253"/>
      <c r="I2" s="253"/>
      <c r="J2" s="253"/>
      <c r="K2" s="253"/>
      <c r="L2" s="742"/>
      <c r="M2" s="742"/>
      <c r="N2" s="742"/>
    </row>
    <row r="3" spans="1:14" ht="15" customHeight="1">
      <c r="A3" s="2"/>
      <c r="B3" s="2"/>
      <c r="C3" s="2"/>
      <c r="D3" s="2"/>
      <c r="E3" s="254"/>
      <c r="F3" s="743" t="s">
        <v>289</v>
      </c>
      <c r="G3" s="743"/>
      <c r="H3" s="743"/>
      <c r="I3" s="743"/>
      <c r="J3" s="743"/>
      <c r="K3" s="743"/>
      <c r="L3" s="742"/>
      <c r="M3" s="742"/>
      <c r="N3" s="742"/>
    </row>
    <row r="4" spans="1:14" ht="30" customHeight="1" thickBot="1">
      <c r="A4" s="2"/>
      <c r="B4" s="2"/>
      <c r="C4" s="2"/>
      <c r="D4" s="2"/>
      <c r="E4" s="2"/>
      <c r="F4" s="744" t="s">
        <v>247</v>
      </c>
      <c r="G4" s="744"/>
      <c r="H4" s="744"/>
      <c r="I4" s="744"/>
      <c r="J4" s="744"/>
      <c r="K4" s="744"/>
      <c r="L4" s="252"/>
      <c r="M4" s="255"/>
      <c r="N4" s="2"/>
    </row>
    <row r="5" spans="1:14" ht="36.75" customHeight="1" thickBot="1">
      <c r="A5" s="745" t="s">
        <v>440</v>
      </c>
      <c r="B5" s="746"/>
      <c r="C5" s="746"/>
      <c r="D5" s="746"/>
      <c r="E5" s="746"/>
      <c r="F5" s="746"/>
      <c r="G5" s="746"/>
      <c r="H5" s="746"/>
      <c r="I5" s="746"/>
      <c r="J5" s="746"/>
      <c r="K5" s="746"/>
      <c r="L5" s="746"/>
      <c r="M5" s="746"/>
      <c r="N5" s="747"/>
    </row>
    <row r="6" spans="1:14" ht="12.75" customHeight="1" thickBot="1">
      <c r="A6" s="264" t="s">
        <v>40</v>
      </c>
      <c r="B6" s="321" t="str">
        <f>+'DATOS MAESTROS'!B3</f>
        <v>IBTM 2026</v>
      </c>
      <c r="C6" s="319"/>
      <c r="D6" s="319"/>
      <c r="E6" s="319"/>
      <c r="F6" s="319"/>
      <c r="G6" s="319"/>
      <c r="H6" s="319"/>
      <c r="I6" s="265"/>
      <c r="J6" s="319"/>
      <c r="K6" s="320" t="s">
        <v>39</v>
      </c>
      <c r="L6" s="322" t="str">
        <f>+'DATOS MAESTROS'!B4</f>
        <v>Agosto 19 - 20, 2026</v>
      </c>
      <c r="M6" s="440"/>
      <c r="N6" s="748" t="s">
        <v>290</v>
      </c>
    </row>
    <row r="7" spans="1:14" ht="14.5" thickBot="1">
      <c r="A7" s="751" t="s">
        <v>38</v>
      </c>
      <c r="B7" s="752"/>
      <c r="C7" s="752"/>
      <c r="D7" s="752"/>
      <c r="E7" s="752"/>
      <c r="F7" s="752"/>
      <c r="G7" s="752"/>
      <c r="H7" s="752"/>
      <c r="I7" s="752"/>
      <c r="J7" s="752"/>
      <c r="K7" s="752"/>
      <c r="L7" s="752"/>
      <c r="M7" s="753"/>
      <c r="N7" s="749"/>
    </row>
    <row r="8" spans="1:14" ht="13" thickBot="1">
      <c r="A8" s="266" t="s">
        <v>37</v>
      </c>
      <c r="B8" s="267"/>
      <c r="C8" s="268"/>
      <c r="D8" s="268"/>
      <c r="E8" s="675"/>
      <c r="F8" s="675"/>
      <c r="G8" s="675"/>
      <c r="H8" s="675"/>
      <c r="I8" s="675"/>
      <c r="J8" s="263"/>
      <c r="K8" s="263"/>
      <c r="L8" s="754" t="s">
        <v>36</v>
      </c>
      <c r="M8" s="755"/>
      <c r="N8" s="749"/>
    </row>
    <row r="9" spans="1:14">
      <c r="A9" s="266" t="s">
        <v>35</v>
      </c>
      <c r="B9" s="267"/>
      <c r="C9" s="268"/>
      <c r="D9" s="268"/>
      <c r="E9" s="741"/>
      <c r="F9" s="741"/>
      <c r="G9" s="741"/>
      <c r="H9" s="741"/>
      <c r="I9" s="741"/>
      <c r="J9" s="263"/>
      <c r="K9" s="263"/>
      <c r="L9" s="756"/>
      <c r="M9" s="757"/>
      <c r="N9" s="749"/>
    </row>
    <row r="10" spans="1:14" ht="13" thickBot="1">
      <c r="A10" s="266" t="s">
        <v>34</v>
      </c>
      <c r="B10" s="267"/>
      <c r="C10" s="268"/>
      <c r="D10" s="268"/>
      <c r="E10" s="741"/>
      <c r="F10" s="741"/>
      <c r="G10" s="741"/>
      <c r="H10" s="741"/>
      <c r="I10" s="741"/>
      <c r="J10" s="263"/>
      <c r="K10" s="263"/>
      <c r="L10" s="758"/>
      <c r="M10" s="759"/>
      <c r="N10" s="749"/>
    </row>
    <row r="11" spans="1:14">
      <c r="A11" s="266" t="s">
        <v>33</v>
      </c>
      <c r="B11" s="267"/>
      <c r="C11" s="268"/>
      <c r="D11" s="268"/>
      <c r="E11" s="741"/>
      <c r="F11" s="741"/>
      <c r="G11" s="741"/>
      <c r="H11" s="741"/>
      <c r="I11" s="741"/>
      <c r="J11" s="269" t="s">
        <v>32</v>
      </c>
      <c r="K11" s="675"/>
      <c r="L11" s="675"/>
      <c r="M11" s="675"/>
      <c r="N11" s="749"/>
    </row>
    <row r="12" spans="1:14">
      <c r="A12" s="266" t="s">
        <v>31</v>
      </c>
      <c r="B12" s="267"/>
      <c r="C12" s="268"/>
      <c r="D12" s="268"/>
      <c r="E12" s="741"/>
      <c r="F12" s="741"/>
      <c r="G12" s="741"/>
      <c r="H12" s="741"/>
      <c r="I12" s="741"/>
      <c r="J12" s="269" t="s">
        <v>30</v>
      </c>
      <c r="K12" s="675"/>
      <c r="L12" s="675"/>
      <c r="M12" s="675"/>
      <c r="N12" s="749"/>
    </row>
    <row r="13" spans="1:14">
      <c r="A13" s="266" t="s">
        <v>29</v>
      </c>
      <c r="B13" s="267"/>
      <c r="C13" s="268"/>
      <c r="D13" s="268"/>
      <c r="E13" s="741"/>
      <c r="F13" s="741"/>
      <c r="G13" s="741"/>
      <c r="H13" s="741"/>
      <c r="I13" s="741"/>
      <c r="J13" s="269" t="s">
        <v>28</v>
      </c>
      <c r="K13" s="675"/>
      <c r="L13" s="675"/>
      <c r="M13" s="675"/>
      <c r="N13" s="749"/>
    </row>
    <row r="14" spans="1:14">
      <c r="A14" s="266" t="s">
        <v>27</v>
      </c>
      <c r="B14" s="267"/>
      <c r="C14" s="268"/>
      <c r="D14" s="268"/>
      <c r="E14" s="741"/>
      <c r="F14" s="741"/>
      <c r="G14" s="741"/>
      <c r="H14" s="741"/>
      <c r="I14" s="741"/>
      <c r="J14" s="269" t="s">
        <v>26</v>
      </c>
      <c r="K14" s="675"/>
      <c r="L14" s="675"/>
      <c r="M14" s="675"/>
      <c r="N14" s="749"/>
    </row>
    <row r="15" spans="1:14">
      <c r="A15" s="266" t="s">
        <v>25</v>
      </c>
      <c r="B15" s="267"/>
      <c r="C15" s="268"/>
      <c r="D15" s="268"/>
      <c r="E15" s="741"/>
      <c r="F15" s="741"/>
      <c r="G15" s="741"/>
      <c r="H15" s="741"/>
      <c r="I15" s="741"/>
      <c r="J15" s="437" t="s">
        <v>91</v>
      </c>
      <c r="K15" s="675"/>
      <c r="L15" s="675"/>
      <c r="M15" s="675"/>
      <c r="N15" s="749"/>
    </row>
    <row r="16" spans="1:14">
      <c r="A16" s="268"/>
      <c r="B16" s="268"/>
      <c r="C16" s="268"/>
      <c r="D16" s="268"/>
      <c r="E16" s="263"/>
      <c r="F16" s="263"/>
      <c r="G16" s="263"/>
      <c r="H16" s="263"/>
      <c r="I16" s="263"/>
      <c r="J16" s="268"/>
      <c r="K16" s="268"/>
      <c r="L16" s="268"/>
      <c r="M16" s="263"/>
      <c r="N16" s="749"/>
    </row>
    <row r="17" spans="1:14" ht="15" customHeight="1">
      <c r="A17" s="704" t="s">
        <v>24</v>
      </c>
      <c r="B17" s="705"/>
      <c r="C17" s="705"/>
      <c r="D17" s="705"/>
      <c r="E17" s="705"/>
      <c r="F17" s="705"/>
      <c r="G17" s="705"/>
      <c r="H17" s="705"/>
      <c r="I17" s="705"/>
      <c r="J17" s="705"/>
      <c r="K17" s="705"/>
      <c r="L17" s="705"/>
      <c r="M17" s="705"/>
      <c r="N17" s="749"/>
    </row>
    <row r="18" spans="1:14" ht="12.75" customHeight="1">
      <c r="A18" s="272" t="s">
        <v>23</v>
      </c>
      <c r="B18" s="273"/>
      <c r="C18" s="734" t="s">
        <v>22</v>
      </c>
      <c r="D18" s="734"/>
      <c r="E18" s="734"/>
      <c r="F18" s="734"/>
      <c r="G18" s="734"/>
      <c r="H18" s="274" t="s">
        <v>16</v>
      </c>
      <c r="I18" s="734" t="s">
        <v>49</v>
      </c>
      <c r="J18" s="734"/>
      <c r="K18" s="734"/>
      <c r="L18" s="734"/>
      <c r="M18" s="297"/>
      <c r="N18" s="749"/>
    </row>
    <row r="19" spans="1:14">
      <c r="A19" s="270"/>
      <c r="B19" s="268"/>
      <c r="C19" s="263" t="s">
        <v>21</v>
      </c>
      <c r="D19" s="263"/>
      <c r="E19" s="457">
        <f>+'DATOS MAESTROS'!B7</f>
        <v>1010071122</v>
      </c>
      <c r="F19" s="263"/>
      <c r="G19" s="276"/>
      <c r="H19" s="277" t="s">
        <v>50</v>
      </c>
      <c r="I19" s="263" t="s">
        <v>291</v>
      </c>
      <c r="J19" s="277"/>
      <c r="K19" s="277"/>
      <c r="L19" s="735"/>
      <c r="M19" s="736"/>
      <c r="N19" s="749"/>
    </row>
    <row r="20" spans="1:14">
      <c r="A20" s="272" t="s">
        <v>20</v>
      </c>
      <c r="B20" s="273"/>
      <c r="C20" s="737" t="s">
        <v>19</v>
      </c>
      <c r="D20" s="737"/>
      <c r="E20" s="738"/>
      <c r="F20" s="738"/>
      <c r="G20" s="738"/>
      <c r="H20" s="277" t="s">
        <v>93</v>
      </c>
      <c r="I20" s="263"/>
      <c r="J20" s="263"/>
      <c r="K20" s="739">
        <f>+'DATOS MAESTROS'!B6</f>
        <v>46246</v>
      </c>
      <c r="L20" s="739"/>
      <c r="M20" s="740"/>
      <c r="N20" s="749"/>
    </row>
    <row r="21" spans="1:14">
      <c r="A21" s="272"/>
      <c r="B21" s="273"/>
      <c r="C21" s="278"/>
      <c r="D21" s="278"/>
      <c r="E21" s="274"/>
      <c r="F21" s="274"/>
      <c r="G21" s="274"/>
      <c r="H21" s="263"/>
      <c r="I21" s="263"/>
      <c r="J21" s="263"/>
      <c r="K21" s="279"/>
      <c r="L21" s="279"/>
      <c r="M21" s="263"/>
      <c r="N21" s="749"/>
    </row>
    <row r="22" spans="1:14" ht="14">
      <c r="A22" s="704" t="s">
        <v>18</v>
      </c>
      <c r="B22" s="705"/>
      <c r="C22" s="705"/>
      <c r="D22" s="705"/>
      <c r="E22" s="705"/>
      <c r="F22" s="705"/>
      <c r="G22" s="705"/>
      <c r="H22" s="705"/>
      <c r="I22" s="705"/>
      <c r="J22" s="705"/>
      <c r="K22" s="705"/>
      <c r="L22" s="705"/>
      <c r="M22" s="705"/>
      <c r="N22" s="749"/>
    </row>
    <row r="23" spans="1:14" ht="14">
      <c r="A23" s="704" t="s">
        <v>17</v>
      </c>
      <c r="B23" s="705"/>
      <c r="C23" s="705"/>
      <c r="D23" s="705"/>
      <c r="E23" s="705"/>
      <c r="F23" s="705"/>
      <c r="G23" s="705"/>
      <c r="H23" s="705"/>
      <c r="I23" s="705"/>
      <c r="J23" s="705"/>
      <c r="K23" s="705"/>
      <c r="L23" s="705"/>
      <c r="M23" s="705"/>
      <c r="N23" s="749"/>
    </row>
    <row r="24" spans="1:14" ht="13" thickBot="1">
      <c r="A24" s="272" t="s">
        <v>16</v>
      </c>
      <c r="B24" s="273"/>
      <c r="C24" s="263" t="s">
        <v>49</v>
      </c>
      <c r="D24" s="263"/>
      <c r="E24" s="263"/>
      <c r="F24" s="263"/>
      <c r="G24" s="263"/>
      <c r="H24" s="263"/>
      <c r="I24" s="267"/>
      <c r="J24" s="267"/>
      <c r="K24" s="263"/>
      <c r="L24" s="263"/>
      <c r="M24" s="263"/>
      <c r="N24" s="749"/>
    </row>
    <row r="25" spans="1:14">
      <c r="A25" s="280"/>
      <c r="B25" s="281"/>
      <c r="C25" s="273"/>
      <c r="D25" s="273"/>
      <c r="E25" s="282"/>
      <c r="F25" s="282"/>
      <c r="G25" s="268"/>
      <c r="H25" s="710" t="s">
        <v>15</v>
      </c>
      <c r="I25" s="711"/>
      <c r="J25" s="712"/>
      <c r="K25" s="712"/>
      <c r="L25" s="712"/>
      <c r="M25" s="712"/>
      <c r="N25" s="749"/>
    </row>
    <row r="26" spans="1:14" ht="13" thickBot="1">
      <c r="A26" s="270"/>
      <c r="B26" s="268"/>
      <c r="C26" s="268"/>
      <c r="D26" s="268"/>
      <c r="E26" s="263"/>
      <c r="F26" s="263"/>
      <c r="G26" s="263"/>
      <c r="H26" s="710"/>
      <c r="I26" s="713"/>
      <c r="J26" s="714"/>
      <c r="K26" s="714"/>
      <c r="L26" s="714"/>
      <c r="M26" s="714"/>
      <c r="N26" s="749"/>
    </row>
    <row r="27" spans="1:14" ht="12.75" customHeight="1">
      <c r="A27" s="270"/>
      <c r="B27" s="268"/>
      <c r="C27" s="715" t="s">
        <v>14</v>
      </c>
      <c r="D27" s="715"/>
      <c r="E27" s="263"/>
      <c r="F27" s="263"/>
      <c r="G27" s="263"/>
      <c r="H27" s="263"/>
      <c r="I27" s="716" t="s">
        <v>13</v>
      </c>
      <c r="J27" s="716"/>
      <c r="K27" s="716"/>
      <c r="L27" s="716"/>
      <c r="M27" s="716"/>
      <c r="N27" s="749"/>
    </row>
    <row r="28" spans="1:14" ht="12.75" customHeight="1" thickBot="1">
      <c r="A28" s="270"/>
      <c r="B28" s="268"/>
      <c r="C28" s="285" t="s">
        <v>12</v>
      </c>
      <c r="D28" s="286"/>
      <c r="F28" s="287" t="s">
        <v>11</v>
      </c>
      <c r="G28" s="288"/>
      <c r="H28" s="263"/>
      <c r="I28" s="284"/>
      <c r="J28" s="284"/>
      <c r="K28" s="284"/>
      <c r="L28" s="284"/>
      <c r="M28" s="284"/>
      <c r="N28" s="749"/>
    </row>
    <row r="29" spans="1:14">
      <c r="A29" s="289"/>
      <c r="C29" s="287" t="s">
        <v>10</v>
      </c>
      <c r="D29" s="286"/>
      <c r="F29" s="287"/>
      <c r="G29" s="287"/>
      <c r="H29" s="267"/>
      <c r="I29" s="267"/>
      <c r="J29" s="717"/>
      <c r="K29" s="717"/>
      <c r="L29" s="717"/>
      <c r="M29" s="717"/>
      <c r="N29" s="749"/>
    </row>
    <row r="30" spans="1:14" ht="13" thickBot="1">
      <c r="A30" s="289"/>
      <c r="C30" s="290" t="s">
        <v>9</v>
      </c>
      <c r="D30" s="286"/>
      <c r="F30" s="287" t="s">
        <v>8</v>
      </c>
      <c r="G30" s="288"/>
      <c r="H30" s="263"/>
      <c r="I30" s="263"/>
      <c r="J30" s="718" t="s">
        <v>7</v>
      </c>
      <c r="K30" s="718"/>
      <c r="L30" s="718"/>
      <c r="M30" s="718"/>
      <c r="N30" s="749"/>
    </row>
    <row r="31" spans="1:14">
      <c r="A31" s="289"/>
      <c r="H31" s="263"/>
      <c r="I31" s="263"/>
      <c r="J31" s="291"/>
      <c r="K31" s="291"/>
      <c r="L31" s="291"/>
      <c r="M31" s="291"/>
      <c r="N31" s="749"/>
    </row>
    <row r="32" spans="1:14">
      <c r="A32" s="289"/>
      <c r="C32" s="287"/>
      <c r="D32" s="268"/>
      <c r="F32" s="287"/>
      <c r="G32" s="287"/>
      <c r="H32" s="263"/>
      <c r="I32" s="263"/>
      <c r="J32" s="291"/>
      <c r="K32" s="291"/>
      <c r="L32" s="291"/>
      <c r="M32" s="291"/>
      <c r="N32" s="749"/>
    </row>
    <row r="33" spans="1:14">
      <c r="A33" s="289"/>
      <c r="D33" s="268"/>
      <c r="H33" s="267"/>
      <c r="I33" s="267"/>
      <c r="J33" s="719"/>
      <c r="K33" s="719"/>
      <c r="L33" s="719"/>
      <c r="M33" s="719"/>
      <c r="N33" s="749"/>
    </row>
    <row r="34" spans="1:14">
      <c r="A34" s="292"/>
      <c r="B34" s="287"/>
      <c r="C34" s="268"/>
      <c r="D34" s="268"/>
      <c r="E34" s="293"/>
      <c r="F34" s="293"/>
      <c r="G34" s="293"/>
      <c r="H34" s="293"/>
      <c r="I34" s="293"/>
      <c r="J34" s="720" t="s">
        <v>6</v>
      </c>
      <c r="K34" s="718"/>
      <c r="L34" s="718"/>
      <c r="M34" s="718"/>
      <c r="N34" s="749"/>
    </row>
    <row r="35" spans="1:14">
      <c r="A35" s="294" t="s">
        <v>5</v>
      </c>
      <c r="B35" s="295"/>
      <c r="C35" s="296"/>
      <c r="D35" s="296"/>
      <c r="E35" s="297"/>
      <c r="F35" s="297"/>
      <c r="G35" s="297"/>
      <c r="H35" s="297"/>
      <c r="I35" s="297"/>
      <c r="J35" s="297"/>
      <c r="K35" s="297"/>
      <c r="L35" s="297"/>
      <c r="M35" s="297"/>
      <c r="N35" s="749"/>
    </row>
    <row r="36" spans="1:14" ht="14">
      <c r="A36" s="721" t="s">
        <v>4</v>
      </c>
      <c r="B36" s="722"/>
      <c r="C36" s="723"/>
      <c r="D36" s="723"/>
      <c r="E36" s="723"/>
      <c r="F36" s="723"/>
      <c r="G36" s="723"/>
      <c r="H36" s="723"/>
      <c r="I36" s="723"/>
      <c r="J36" s="723"/>
      <c r="K36" s="723"/>
      <c r="L36" s="723"/>
      <c r="M36" s="724"/>
      <c r="N36" s="749"/>
    </row>
    <row r="37" spans="1:14" ht="24" customHeight="1">
      <c r="A37" s="725" t="s">
        <v>466</v>
      </c>
      <c r="B37" s="726"/>
      <c r="C37" s="726"/>
      <c r="D37" s="726"/>
      <c r="E37" s="726"/>
      <c r="F37" s="726"/>
      <c r="G37" s="726"/>
      <c r="H37" s="726"/>
      <c r="I37" s="726"/>
      <c r="J37" s="726"/>
      <c r="K37" s="726"/>
      <c r="L37" s="726"/>
      <c r="M37" s="726"/>
      <c r="N37" s="749"/>
    </row>
    <row r="38" spans="1:14" ht="19.5" customHeight="1">
      <c r="A38" s="727"/>
      <c r="B38" s="728"/>
      <c r="C38" s="728"/>
      <c r="D38" s="728"/>
      <c r="E38" s="728"/>
      <c r="F38" s="728"/>
      <c r="G38" s="728"/>
      <c r="H38" s="728"/>
      <c r="I38" s="728"/>
      <c r="J38" s="728"/>
      <c r="K38" s="728"/>
      <c r="L38" s="728"/>
      <c r="M38" s="728"/>
      <c r="N38" s="749"/>
    </row>
    <row r="39" spans="1:14" ht="18.75" customHeight="1">
      <c r="A39" s="729"/>
      <c r="B39" s="730"/>
      <c r="C39" s="730"/>
      <c r="D39" s="730"/>
      <c r="E39" s="730"/>
      <c r="F39" s="730"/>
      <c r="G39" s="730"/>
      <c r="H39" s="730"/>
      <c r="I39" s="730"/>
      <c r="J39" s="730"/>
      <c r="K39" s="730"/>
      <c r="L39" s="730"/>
      <c r="M39" s="730"/>
      <c r="N39" s="749"/>
    </row>
    <row r="40" spans="1:14">
      <c r="A40" s="298"/>
      <c r="B40" s="299"/>
      <c r="C40" s="252"/>
      <c r="D40" s="252"/>
      <c r="E40" s="252"/>
      <c r="F40" s="252"/>
      <c r="G40" s="252"/>
      <c r="H40" s="252"/>
      <c r="I40" s="252"/>
      <c r="J40" s="252"/>
      <c r="K40" s="252"/>
      <c r="L40" s="252"/>
      <c r="M40" s="252"/>
      <c r="N40" s="749"/>
    </row>
    <row r="41" spans="1:14" ht="18">
      <c r="A41" s="731" t="s">
        <v>292</v>
      </c>
      <c r="B41" s="732"/>
      <c r="C41" s="732"/>
      <c r="D41" s="732"/>
      <c r="E41" s="733"/>
      <c r="F41" s="733"/>
      <c r="G41" s="733"/>
      <c r="H41" s="733"/>
      <c r="I41" s="733"/>
      <c r="J41" s="733"/>
      <c r="K41" s="733"/>
      <c r="L41" s="733"/>
      <c r="M41" s="733"/>
      <c r="N41" s="749"/>
    </row>
    <row r="42" spans="1:14" ht="21.75" customHeight="1">
      <c r="A42" s="706" t="s">
        <v>138</v>
      </c>
      <c r="B42" s="707"/>
      <c r="C42" s="707"/>
      <c r="D42" s="707"/>
      <c r="E42" s="707"/>
      <c r="F42" s="708"/>
      <c r="G42" s="709" t="s">
        <v>280</v>
      </c>
      <c r="H42" s="707"/>
      <c r="I42" s="707"/>
      <c r="J42" s="707"/>
      <c r="K42" s="707"/>
      <c r="L42" s="707"/>
      <c r="M42" s="707"/>
      <c r="N42" s="749"/>
    </row>
    <row r="43" spans="1:14" ht="34.5">
      <c r="A43" s="152" t="str">
        <f>+'DATOS MAESTROS'!$B$8</f>
        <v>N/A</v>
      </c>
      <c r="B43" s="151" t="str">
        <f>+'DATOS MAESTROS'!$B$9</f>
        <v>N/A</v>
      </c>
      <c r="C43" s="150" t="str">
        <f>+'DATOS MAESTROS'!$B$10</f>
        <v>N/A</v>
      </c>
      <c r="D43" s="150">
        <f>+'DATOS MAESTROS'!$B$11</f>
        <v>46253</v>
      </c>
      <c r="E43" s="150">
        <f>+'DATOS MAESTROS'!$B$12</f>
        <v>45889</v>
      </c>
      <c r="F43" s="303" t="s">
        <v>56</v>
      </c>
      <c r="G43" s="688" t="s">
        <v>293</v>
      </c>
      <c r="H43" s="689"/>
      <c r="I43" s="689"/>
      <c r="J43" s="690"/>
      <c r="K43" s="304" t="s">
        <v>282</v>
      </c>
      <c r="L43" s="148" t="s">
        <v>135</v>
      </c>
      <c r="M43" s="147" t="s">
        <v>294</v>
      </c>
      <c r="N43" s="749"/>
    </row>
    <row r="44" spans="1:14" ht="30.75" hidden="1" customHeight="1">
      <c r="A44" s="305"/>
      <c r="B44" s="306"/>
      <c r="C44" s="307"/>
      <c r="D44" s="307"/>
      <c r="E44" s="307"/>
      <c r="F44" s="308">
        <f>SUM(A44:E44)</f>
        <v>0</v>
      </c>
      <c r="G44" s="691" t="s">
        <v>448</v>
      </c>
      <c r="H44" s="692"/>
      <c r="I44" s="692"/>
      <c r="J44" s="693"/>
      <c r="K44" s="308" t="s">
        <v>284</v>
      </c>
      <c r="L44" s="309">
        <v>396.55</v>
      </c>
      <c r="M44" s="216">
        <f>+L44*F44</f>
        <v>0</v>
      </c>
      <c r="N44" s="749"/>
    </row>
    <row r="45" spans="1:14" ht="30.75" customHeight="1" thickBot="1">
      <c r="A45" s="305"/>
      <c r="B45" s="306"/>
      <c r="C45" s="307"/>
      <c r="D45" s="307"/>
      <c r="E45" s="307"/>
      <c r="F45" s="308">
        <f>SUM(A45:E45)</f>
        <v>0</v>
      </c>
      <c r="G45" s="691" t="s">
        <v>449</v>
      </c>
      <c r="H45" s="692"/>
      <c r="I45" s="692"/>
      <c r="J45" s="693"/>
      <c r="K45" s="308" t="s">
        <v>284</v>
      </c>
      <c r="L45" s="309">
        <v>461.21</v>
      </c>
      <c r="M45" s="216">
        <f>+L45*F45</f>
        <v>0</v>
      </c>
      <c r="N45" s="749"/>
    </row>
    <row r="46" spans="1:14" ht="12.75" customHeight="1">
      <c r="A46" s="289"/>
      <c r="J46" s="694" t="s">
        <v>71</v>
      </c>
      <c r="K46" s="695"/>
      <c r="L46" s="696"/>
      <c r="M46" s="441">
        <f>+M45+M44</f>
        <v>0</v>
      </c>
      <c r="N46" s="749"/>
    </row>
    <row r="47" spans="1:14" ht="12.75" customHeight="1">
      <c r="A47" s="697" t="s">
        <v>285</v>
      </c>
      <c r="B47" s="698"/>
      <c r="C47" s="699"/>
      <c r="D47" s="699"/>
      <c r="E47" s="699"/>
      <c r="F47" s="699"/>
      <c r="G47" s="699"/>
      <c r="H47" s="699"/>
      <c r="I47" s="700"/>
      <c r="J47" s="701" t="s">
        <v>295</v>
      </c>
      <c r="K47" s="702"/>
      <c r="L47" s="703"/>
      <c r="M47" s="442">
        <f>M46*0.16</f>
        <v>0</v>
      </c>
      <c r="N47" s="749"/>
    </row>
    <row r="48" spans="1:14" ht="13.5" customHeight="1" thickBot="1">
      <c r="A48" s="676" t="s">
        <v>296</v>
      </c>
      <c r="B48" s="677"/>
      <c r="C48" s="677"/>
      <c r="D48" s="677"/>
      <c r="E48" s="677"/>
      <c r="F48" s="677"/>
      <c r="G48" s="677"/>
      <c r="H48" s="677"/>
      <c r="I48" s="678"/>
      <c r="J48" s="679" t="s">
        <v>121</v>
      </c>
      <c r="K48" s="680"/>
      <c r="L48" s="681"/>
      <c r="M48" s="443">
        <f>SUM(M46:M47)</f>
        <v>0</v>
      </c>
      <c r="N48" s="749"/>
    </row>
    <row r="49" spans="1:14" ht="12.75" customHeight="1">
      <c r="A49" s="682" t="s">
        <v>287</v>
      </c>
      <c r="B49" s="683"/>
      <c r="C49" s="683"/>
      <c r="D49" s="683"/>
      <c r="E49" s="683"/>
      <c r="F49" s="683"/>
      <c r="G49" s="683"/>
      <c r="H49" s="683"/>
      <c r="I49" s="683"/>
      <c r="J49" s="310"/>
      <c r="K49" s="310"/>
      <c r="L49" s="310"/>
      <c r="M49" s="310"/>
      <c r="N49" s="749"/>
    </row>
    <row r="50" spans="1:14" ht="12.75" customHeight="1">
      <c r="A50" s="311"/>
      <c r="B50" s="312"/>
      <c r="C50" s="312"/>
      <c r="D50" s="312"/>
      <c r="E50" s="312"/>
      <c r="F50" s="312"/>
      <c r="G50" s="312"/>
      <c r="H50" s="312"/>
      <c r="I50" s="312"/>
      <c r="J50" s="313"/>
      <c r="K50" s="313"/>
      <c r="L50" s="314"/>
      <c r="M50" s="2"/>
      <c r="N50" s="749"/>
    </row>
    <row r="51" spans="1:14" ht="12.75" customHeight="1">
      <c r="A51" s="684" t="s">
        <v>468</v>
      </c>
      <c r="B51" s="685"/>
      <c r="C51" s="685"/>
      <c r="D51" s="685"/>
      <c r="E51" s="685"/>
      <c r="F51" s="685"/>
      <c r="G51" s="685"/>
      <c r="H51" s="685"/>
      <c r="I51" s="685"/>
      <c r="J51" s="685"/>
      <c r="K51" s="685"/>
      <c r="L51" s="685"/>
      <c r="M51" s="685"/>
      <c r="N51" s="749"/>
    </row>
    <row r="52" spans="1:14" ht="12.75" customHeight="1">
      <c r="A52" s="684"/>
      <c r="B52" s="685"/>
      <c r="C52" s="685"/>
      <c r="D52" s="685"/>
      <c r="E52" s="685"/>
      <c r="F52" s="685"/>
      <c r="G52" s="685"/>
      <c r="H52" s="685"/>
      <c r="I52" s="685"/>
      <c r="J52" s="685"/>
      <c r="K52" s="685"/>
      <c r="L52" s="685"/>
      <c r="M52" s="685"/>
      <c r="N52" s="749"/>
    </row>
    <row r="53" spans="1:14" ht="12.75" customHeight="1">
      <c r="A53" s="315"/>
      <c r="B53" s="316"/>
      <c r="C53" s="316"/>
      <c r="D53" s="316"/>
      <c r="E53" s="316"/>
      <c r="F53" s="316"/>
      <c r="G53" s="316"/>
      <c r="H53" s="316"/>
      <c r="I53" s="316"/>
      <c r="J53" s="316"/>
      <c r="K53" s="316"/>
      <c r="L53" s="316"/>
      <c r="M53" s="316"/>
      <c r="N53" s="749"/>
    </row>
    <row r="54" spans="1:14" ht="13">
      <c r="A54" s="686"/>
      <c r="B54" s="687"/>
      <c r="C54" s="687"/>
      <c r="D54" s="687"/>
      <c r="E54" s="687"/>
      <c r="F54" s="687"/>
      <c r="G54" s="687"/>
      <c r="H54" s="687"/>
      <c r="I54" s="687"/>
      <c r="J54" s="687"/>
      <c r="K54" s="687"/>
      <c r="L54" s="687"/>
      <c r="M54" s="687"/>
      <c r="N54" s="749"/>
    </row>
    <row r="55" spans="1:14" s="2" customFormat="1" ht="15.75" customHeight="1" thickBot="1">
      <c r="A55" s="615" t="s">
        <v>89</v>
      </c>
      <c r="B55" s="616"/>
      <c r="C55" s="616"/>
      <c r="D55" s="616"/>
      <c r="E55" s="616"/>
      <c r="F55" s="616"/>
      <c r="G55" s="616"/>
      <c r="H55" s="616"/>
      <c r="I55" s="616"/>
      <c r="J55" s="616"/>
      <c r="K55" s="616"/>
      <c r="L55" s="616"/>
      <c r="M55" s="616"/>
      <c r="N55" s="749"/>
    </row>
    <row r="56" spans="1:14" s="2" customFormat="1" ht="35.25" customHeight="1">
      <c r="A56" s="670" t="s">
        <v>297</v>
      </c>
      <c r="B56" s="671"/>
      <c r="C56" s="671"/>
      <c r="D56" s="671"/>
      <c r="E56" s="671"/>
      <c r="F56" s="671"/>
      <c r="G56" s="671"/>
      <c r="H56" s="671"/>
      <c r="I56" s="671"/>
      <c r="J56" s="671"/>
      <c r="K56" s="671"/>
      <c r="L56" s="671"/>
      <c r="M56" s="671"/>
      <c r="N56" s="749"/>
    </row>
    <row r="57" spans="1:14" s="2" customFormat="1" ht="24" customHeight="1">
      <c r="A57" s="672" t="s">
        <v>0</v>
      </c>
      <c r="B57" s="672"/>
      <c r="C57" s="672"/>
      <c r="D57" s="672"/>
      <c r="E57" s="672"/>
      <c r="F57" s="672"/>
      <c r="G57" s="672"/>
      <c r="H57" s="672"/>
      <c r="I57" s="672"/>
      <c r="J57" s="672"/>
      <c r="K57" s="672"/>
      <c r="L57" s="672"/>
      <c r="M57" s="672"/>
      <c r="N57" s="749"/>
    </row>
    <row r="58" spans="1:14" s="2" customFormat="1" ht="16" thickBot="1">
      <c r="A58" s="673" t="s">
        <v>90</v>
      </c>
      <c r="B58" s="674"/>
      <c r="C58" s="674"/>
      <c r="D58" s="674"/>
      <c r="E58" s="674"/>
      <c r="F58" s="674"/>
      <c r="G58" s="674"/>
      <c r="H58" s="674"/>
      <c r="I58" s="674"/>
      <c r="J58" s="674"/>
      <c r="K58" s="674"/>
      <c r="L58" s="674"/>
      <c r="M58" s="674"/>
      <c r="N58" s="750"/>
    </row>
  </sheetData>
  <sheetProtection algorithmName="SHA-512" hashValue="GxbQc0P6xruZsvf1lydnHuvNoNlt/t0KY2NcPWCHgkTBuJjyB1z9b7HitI91qjJjly6vSVqhwYM7dPC/pkMT7A==" saltValue="bQbrxPKdV2M7+ufehkx7PQ==" spinCount="100000" sheet="1" objects="1" scenarios="1"/>
  <mergeCells count="57">
    <mergeCell ref="E12:I12"/>
    <mergeCell ref="K12:M12"/>
    <mergeCell ref="L2:N3"/>
    <mergeCell ref="F3:K3"/>
    <mergeCell ref="F4:K4"/>
    <mergeCell ref="A5:N5"/>
    <mergeCell ref="N6:N58"/>
    <mergeCell ref="A7:M7"/>
    <mergeCell ref="E8:I8"/>
    <mergeCell ref="L8:M8"/>
    <mergeCell ref="E9:I9"/>
    <mergeCell ref="L9:M10"/>
    <mergeCell ref="E10:I10"/>
    <mergeCell ref="E11:I11"/>
    <mergeCell ref="K11:M11"/>
    <mergeCell ref="A23:M23"/>
    <mergeCell ref="E13:I13"/>
    <mergeCell ref="K13:M13"/>
    <mergeCell ref="E14:I14"/>
    <mergeCell ref="K14:M14"/>
    <mergeCell ref="E15:I15"/>
    <mergeCell ref="A17:M17"/>
    <mergeCell ref="C18:G18"/>
    <mergeCell ref="I18:L18"/>
    <mergeCell ref="L19:M19"/>
    <mergeCell ref="C20:G20"/>
    <mergeCell ref="K20:M20"/>
    <mergeCell ref="A22:M22"/>
    <mergeCell ref="A42:F42"/>
    <mergeCell ref="G42:M42"/>
    <mergeCell ref="H25:H26"/>
    <mergeCell ref="I25:M26"/>
    <mergeCell ref="C27:D27"/>
    <mergeCell ref="I27:M27"/>
    <mergeCell ref="J29:M29"/>
    <mergeCell ref="J30:M30"/>
    <mergeCell ref="J33:M33"/>
    <mergeCell ref="J34:M34"/>
    <mergeCell ref="A36:M36"/>
    <mergeCell ref="A37:M39"/>
    <mergeCell ref="A41:M41"/>
    <mergeCell ref="A56:M56"/>
    <mergeCell ref="A57:M57"/>
    <mergeCell ref="A58:M58"/>
    <mergeCell ref="K15:M15"/>
    <mergeCell ref="A48:I48"/>
    <mergeCell ref="J48:L48"/>
    <mergeCell ref="A49:I49"/>
    <mergeCell ref="A51:M52"/>
    <mergeCell ref="A54:M54"/>
    <mergeCell ref="A55:M55"/>
    <mergeCell ref="G43:J43"/>
    <mergeCell ref="G44:J44"/>
    <mergeCell ref="G45:J45"/>
    <mergeCell ref="J46:L46"/>
    <mergeCell ref="A47:I47"/>
    <mergeCell ref="J47:L47"/>
  </mergeCells>
  <printOptions horizontalCentered="1" verticalCentered="1"/>
  <pageMargins left="0.39370078740157483" right="0.39370078740157483" top="0.39370078740157483" bottom="0.39370078740157483" header="0" footer="0"/>
  <pageSetup scale="68" fitToHeight="5"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E3C41-E68E-485E-9C5A-A0057BBD6BB8}">
  <sheetPr>
    <tabColor rgb="FF990033"/>
  </sheetPr>
  <dimension ref="A1:S180"/>
  <sheetViews>
    <sheetView showGridLines="0" zoomScaleNormal="100" workbookViewId="0"/>
  </sheetViews>
  <sheetFormatPr baseColWidth="10" defaultColWidth="11.453125" defaultRowHeight="12.5"/>
  <cols>
    <col min="1" max="4" width="9.26953125" style="3" customWidth="1"/>
    <col min="5" max="5" width="11" style="3" bestFit="1" customWidth="1"/>
    <col min="6" max="6" width="9.81640625" style="3" customWidth="1"/>
    <col min="7" max="8" width="11.453125" style="3"/>
    <col min="9" max="9" width="19" style="3" bestFit="1" customWidth="1"/>
    <col min="10" max="10" width="11.453125" style="3"/>
    <col min="11" max="11" width="9.81640625" style="3" customWidth="1"/>
    <col min="12" max="12" width="10.54296875" style="3" customWidth="1"/>
    <col min="13" max="13" width="12.26953125" style="3" customWidth="1"/>
    <col min="14" max="14" width="6.26953125" style="3" customWidth="1"/>
    <col min="15" max="15" width="11.453125" style="3" customWidth="1"/>
    <col min="16" max="16384" width="11.453125" style="3"/>
  </cols>
  <sheetData>
    <row r="1" spans="1:19" ht="58" customHeight="1">
      <c r="A1" s="250"/>
      <c r="B1" s="250"/>
      <c r="C1" s="250"/>
      <c r="D1" s="250"/>
      <c r="E1" s="251"/>
      <c r="F1" s="251"/>
      <c r="G1" s="251"/>
      <c r="H1" s="251"/>
      <c r="I1" s="251"/>
      <c r="J1" s="251"/>
      <c r="K1" s="251"/>
      <c r="L1" s="251"/>
      <c r="M1" s="251"/>
      <c r="N1" s="251"/>
    </row>
    <row r="2" spans="1:19" ht="15" customHeight="1">
      <c r="A2" s="2"/>
      <c r="B2" s="2"/>
      <c r="C2" s="2"/>
      <c r="D2" s="2"/>
      <c r="E2" s="2"/>
      <c r="F2" s="252"/>
      <c r="G2" s="253"/>
      <c r="H2" s="253"/>
      <c r="I2" s="253"/>
      <c r="J2" s="253"/>
      <c r="K2" s="253"/>
      <c r="L2" s="742"/>
      <c r="M2" s="742"/>
      <c r="N2" s="742"/>
    </row>
    <row r="3" spans="1:19" ht="15" customHeight="1">
      <c r="A3" s="2"/>
      <c r="B3" s="2"/>
      <c r="C3" s="2"/>
      <c r="D3" s="2"/>
      <c r="E3" s="254"/>
      <c r="F3" s="743" t="s">
        <v>298</v>
      </c>
      <c r="G3" s="743"/>
      <c r="H3" s="743"/>
      <c r="I3" s="743"/>
      <c r="J3" s="743"/>
      <c r="K3" s="743"/>
      <c r="L3" s="742"/>
      <c r="M3" s="742"/>
      <c r="N3" s="742"/>
    </row>
    <row r="4" spans="1:19" ht="30" customHeight="1" thickBot="1">
      <c r="A4" s="2"/>
      <c r="B4" s="2"/>
      <c r="C4" s="2"/>
      <c r="D4" s="2"/>
      <c r="E4" s="2"/>
      <c r="F4" s="744" t="s">
        <v>247</v>
      </c>
      <c r="G4" s="744"/>
      <c r="H4" s="744"/>
      <c r="I4" s="744"/>
      <c r="J4" s="744"/>
      <c r="K4" s="744"/>
      <c r="L4" s="252"/>
      <c r="M4" s="255"/>
      <c r="N4" s="2"/>
    </row>
    <row r="5" spans="1:19" ht="36.75" customHeight="1" thickBot="1">
      <c r="A5" s="773" t="s">
        <v>440</v>
      </c>
      <c r="B5" s="774"/>
      <c r="C5" s="774"/>
      <c r="D5" s="774"/>
      <c r="E5" s="774"/>
      <c r="F5" s="774"/>
      <c r="G5" s="774"/>
      <c r="H5" s="774"/>
      <c r="I5" s="774"/>
      <c r="J5" s="774"/>
      <c r="K5" s="774"/>
      <c r="L5" s="774"/>
      <c r="M5" s="774"/>
      <c r="N5" s="775"/>
    </row>
    <row r="6" spans="1:19" ht="12.75" customHeight="1">
      <c r="A6" s="283" t="s">
        <v>40</v>
      </c>
      <c r="B6" s="318" t="str">
        <f>+'DATOS MAESTROS'!B3</f>
        <v>IBTM 2026</v>
      </c>
      <c r="C6" s="277"/>
      <c r="D6" s="277"/>
      <c r="E6" s="277"/>
      <c r="F6" s="277"/>
      <c r="G6" s="277"/>
      <c r="H6" s="277"/>
      <c r="I6" s="776" t="s">
        <v>39</v>
      </c>
      <c r="J6" s="776"/>
      <c r="K6" s="734" t="str">
        <f>+'DATOS MAESTROS'!B4</f>
        <v>Agosto 19 - 20, 2026</v>
      </c>
      <c r="L6" s="734"/>
      <c r="M6" s="734"/>
      <c r="N6" s="748" t="s">
        <v>290</v>
      </c>
    </row>
    <row r="7" spans="1:19" ht="14.5" thickBot="1">
      <c r="A7" s="704" t="s">
        <v>38</v>
      </c>
      <c r="B7" s="705"/>
      <c r="C7" s="705"/>
      <c r="D7" s="705"/>
      <c r="E7" s="705"/>
      <c r="F7" s="705"/>
      <c r="G7" s="705"/>
      <c r="H7" s="705"/>
      <c r="I7" s="705"/>
      <c r="J7" s="705"/>
      <c r="K7" s="705"/>
      <c r="L7" s="705"/>
      <c r="M7" s="705"/>
      <c r="N7" s="749"/>
    </row>
    <row r="8" spans="1:19" ht="17" thickBot="1">
      <c r="A8" s="260" t="s">
        <v>37</v>
      </c>
      <c r="B8" s="261"/>
      <c r="C8" s="262"/>
      <c r="D8" s="262"/>
      <c r="E8" s="777"/>
      <c r="F8" s="777"/>
      <c r="G8" s="777"/>
      <c r="H8" s="777"/>
      <c r="I8" s="777"/>
      <c r="J8" s="263"/>
      <c r="K8" s="263"/>
      <c r="L8" s="778" t="s">
        <v>36</v>
      </c>
      <c r="M8" s="779"/>
      <c r="N8" s="749"/>
      <c r="S8" s="323"/>
    </row>
    <row r="9" spans="1:19">
      <c r="A9" s="266" t="s">
        <v>35</v>
      </c>
      <c r="B9" s="267"/>
      <c r="C9" s="268"/>
      <c r="D9" s="268"/>
      <c r="E9" s="741"/>
      <c r="F9" s="741"/>
      <c r="G9" s="741"/>
      <c r="H9" s="741"/>
      <c r="I9" s="741"/>
      <c r="J9" s="263"/>
      <c r="K9" s="263"/>
      <c r="L9" s="756"/>
      <c r="M9" s="757"/>
      <c r="N9" s="749"/>
    </row>
    <row r="10" spans="1:19" ht="13" thickBot="1">
      <c r="A10" s="266" t="s">
        <v>34</v>
      </c>
      <c r="B10" s="267"/>
      <c r="C10" s="268"/>
      <c r="D10" s="268"/>
      <c r="E10" s="741"/>
      <c r="F10" s="741"/>
      <c r="G10" s="741"/>
      <c r="H10" s="741"/>
      <c r="I10" s="741"/>
      <c r="J10" s="263"/>
      <c r="K10" s="263"/>
      <c r="L10" s="758"/>
      <c r="M10" s="759"/>
      <c r="N10" s="749"/>
    </row>
    <row r="11" spans="1:19">
      <c r="A11" s="266" t="s">
        <v>33</v>
      </c>
      <c r="B11" s="267"/>
      <c r="C11" s="268"/>
      <c r="D11" s="268"/>
      <c r="E11" s="741"/>
      <c r="F11" s="741"/>
      <c r="G11" s="741"/>
      <c r="H11" s="741"/>
      <c r="I11" s="741"/>
      <c r="J11" s="269" t="s">
        <v>32</v>
      </c>
      <c r="K11" s="675"/>
      <c r="L11" s="675"/>
      <c r="M11" s="675"/>
      <c r="N11" s="749"/>
    </row>
    <row r="12" spans="1:19">
      <c r="A12" s="266" t="s">
        <v>31</v>
      </c>
      <c r="B12" s="267"/>
      <c r="C12" s="268"/>
      <c r="D12" s="268"/>
      <c r="E12" s="741"/>
      <c r="F12" s="741"/>
      <c r="G12" s="741"/>
      <c r="H12" s="741"/>
      <c r="I12" s="741"/>
      <c r="J12" s="269" t="s">
        <v>30</v>
      </c>
      <c r="K12" s="675"/>
      <c r="L12" s="675"/>
      <c r="M12" s="675"/>
      <c r="N12" s="749"/>
    </row>
    <row r="13" spans="1:19">
      <c r="A13" s="266" t="s">
        <v>29</v>
      </c>
      <c r="B13" s="267"/>
      <c r="C13" s="268"/>
      <c r="D13" s="268"/>
      <c r="E13" s="741"/>
      <c r="F13" s="741"/>
      <c r="G13" s="741"/>
      <c r="H13" s="741"/>
      <c r="I13" s="741"/>
      <c r="J13" s="269" t="s">
        <v>28</v>
      </c>
      <c r="K13" s="675"/>
      <c r="L13" s="675"/>
      <c r="M13" s="675"/>
      <c r="N13" s="749"/>
    </row>
    <row r="14" spans="1:19">
      <c r="A14" s="266" t="s">
        <v>27</v>
      </c>
      <c r="B14" s="267"/>
      <c r="C14" s="268"/>
      <c r="D14" s="268"/>
      <c r="E14" s="741"/>
      <c r="F14" s="741"/>
      <c r="G14" s="741"/>
      <c r="H14" s="741"/>
      <c r="I14" s="741"/>
      <c r="J14" s="269" t="s">
        <v>26</v>
      </c>
      <c r="K14" s="675"/>
      <c r="L14" s="675"/>
      <c r="M14" s="675"/>
      <c r="N14" s="749"/>
    </row>
    <row r="15" spans="1:19">
      <c r="A15" s="266" t="s">
        <v>25</v>
      </c>
      <c r="B15" s="267"/>
      <c r="C15" s="268"/>
      <c r="D15" s="268"/>
      <c r="E15" s="741"/>
      <c r="F15" s="741"/>
      <c r="G15" s="741"/>
      <c r="H15" s="741"/>
      <c r="I15" s="741"/>
      <c r="J15" s="437" t="s">
        <v>91</v>
      </c>
      <c r="K15" s="675"/>
      <c r="L15" s="675"/>
      <c r="M15" s="675"/>
      <c r="N15" s="749"/>
    </row>
    <row r="16" spans="1:19">
      <c r="A16" s="268"/>
      <c r="B16" s="268"/>
      <c r="C16" s="268"/>
      <c r="D16" s="268"/>
      <c r="E16" s="263"/>
      <c r="F16" s="263"/>
      <c r="G16" s="263"/>
      <c r="H16" s="263"/>
      <c r="I16" s="263"/>
      <c r="J16" s="268"/>
      <c r="K16" s="268"/>
      <c r="L16" s="268"/>
      <c r="M16" s="263"/>
      <c r="N16" s="749"/>
    </row>
    <row r="17" spans="1:14" ht="15" customHeight="1">
      <c r="A17" s="704" t="s">
        <v>24</v>
      </c>
      <c r="B17" s="705"/>
      <c r="C17" s="705"/>
      <c r="D17" s="705"/>
      <c r="E17" s="705"/>
      <c r="F17" s="705"/>
      <c r="G17" s="705"/>
      <c r="H17" s="705"/>
      <c r="I17" s="705"/>
      <c r="J17" s="705"/>
      <c r="K17" s="705"/>
      <c r="L17" s="705"/>
      <c r="M17" s="705"/>
      <c r="N17" s="749"/>
    </row>
    <row r="18" spans="1:14" ht="12.75" customHeight="1">
      <c r="A18" s="317"/>
      <c r="B18" s="283" t="s">
        <v>23</v>
      </c>
      <c r="C18" s="734" t="s">
        <v>22</v>
      </c>
      <c r="D18" s="734"/>
      <c r="E18" s="734"/>
      <c r="F18" s="734"/>
      <c r="G18" s="734"/>
      <c r="H18" s="274" t="s">
        <v>16</v>
      </c>
      <c r="I18" s="734" t="s">
        <v>49</v>
      </c>
      <c r="J18" s="734"/>
      <c r="K18" s="734"/>
      <c r="L18" s="734"/>
      <c r="M18" s="734"/>
      <c r="N18" s="749"/>
    </row>
    <row r="19" spans="1:14">
      <c r="A19" s="270"/>
      <c r="B19" s="283"/>
      <c r="C19" s="263" t="s">
        <v>21</v>
      </c>
      <c r="D19" s="263"/>
      <c r="E19" s="457">
        <f>+'DATOS MAESTROS'!B7</f>
        <v>1010071122</v>
      </c>
      <c r="F19" s="263"/>
      <c r="G19" s="276"/>
      <c r="H19" s="277" t="s">
        <v>50</v>
      </c>
      <c r="I19" s="263" t="s">
        <v>291</v>
      </c>
      <c r="J19" s="277"/>
      <c r="K19" s="277"/>
      <c r="L19" s="735"/>
      <c r="M19" s="736"/>
      <c r="N19" s="749"/>
    </row>
    <row r="20" spans="1:14">
      <c r="A20" s="317"/>
      <c r="B20" s="283" t="s">
        <v>401</v>
      </c>
      <c r="C20" s="771" t="s">
        <v>19</v>
      </c>
      <c r="D20" s="771"/>
      <c r="E20" s="772"/>
      <c r="F20" s="772"/>
      <c r="G20" s="772"/>
      <c r="H20" s="277" t="s">
        <v>93</v>
      </c>
      <c r="I20" s="263"/>
      <c r="J20" s="263"/>
      <c r="K20" s="739">
        <f>+'DATOS MAESTROS'!B6</f>
        <v>46246</v>
      </c>
      <c r="L20" s="739"/>
      <c r="M20" s="740"/>
      <c r="N20" s="749"/>
    </row>
    <row r="21" spans="1:14">
      <c r="A21" s="272"/>
      <c r="B21" s="273"/>
      <c r="C21" s="278"/>
      <c r="D21" s="278"/>
      <c r="E21" s="274"/>
      <c r="F21" s="274"/>
      <c r="G21" s="274"/>
      <c r="H21" s="263"/>
      <c r="I21" s="263"/>
      <c r="J21" s="263"/>
      <c r="K21" s="279"/>
      <c r="L21" s="279"/>
      <c r="M21" s="263"/>
      <c r="N21" s="749"/>
    </row>
    <row r="22" spans="1:14" ht="14">
      <c r="A22" s="704" t="s">
        <v>18</v>
      </c>
      <c r="B22" s="705"/>
      <c r="C22" s="705"/>
      <c r="D22" s="705"/>
      <c r="E22" s="705"/>
      <c r="F22" s="705"/>
      <c r="G22" s="705"/>
      <c r="H22" s="705"/>
      <c r="I22" s="705"/>
      <c r="J22" s="705"/>
      <c r="K22" s="705"/>
      <c r="L22" s="705"/>
      <c r="M22" s="705"/>
      <c r="N22" s="749"/>
    </row>
    <row r="23" spans="1:14" ht="13">
      <c r="A23" s="780" t="s">
        <v>17</v>
      </c>
      <c r="B23" s="781"/>
      <c r="C23" s="781"/>
      <c r="D23" s="781"/>
      <c r="E23" s="781"/>
      <c r="F23" s="781"/>
      <c r="G23" s="781"/>
      <c r="H23" s="781"/>
      <c r="I23" s="781"/>
      <c r="J23" s="781"/>
      <c r="K23" s="781"/>
      <c r="L23" s="781"/>
      <c r="M23" s="781"/>
      <c r="N23" s="749"/>
    </row>
    <row r="24" spans="1:14" ht="13" thickBot="1">
      <c r="A24" s="272" t="s">
        <v>16</v>
      </c>
      <c r="B24" s="273"/>
      <c r="C24" s="263" t="s">
        <v>49</v>
      </c>
      <c r="D24" s="263"/>
      <c r="E24" s="263"/>
      <c r="F24" s="263"/>
      <c r="G24" s="263"/>
      <c r="H24" s="263"/>
      <c r="I24" s="267"/>
      <c r="J24" s="267"/>
      <c r="K24" s="263"/>
      <c r="L24" s="263"/>
      <c r="M24" s="263"/>
      <c r="N24" s="749"/>
    </row>
    <row r="25" spans="1:14">
      <c r="A25" s="280"/>
      <c r="B25" s="281"/>
      <c r="C25" s="273"/>
      <c r="D25" s="273"/>
      <c r="E25" s="282"/>
      <c r="F25" s="282"/>
      <c r="G25" s="268"/>
      <c r="H25" s="710" t="s">
        <v>15</v>
      </c>
      <c r="I25" s="711"/>
      <c r="J25" s="712"/>
      <c r="K25" s="712"/>
      <c r="L25" s="712"/>
      <c r="M25" s="712"/>
      <c r="N25" s="749"/>
    </row>
    <row r="26" spans="1:14" ht="13" thickBot="1">
      <c r="A26" s="270"/>
      <c r="B26" s="268"/>
      <c r="C26" s="268"/>
      <c r="D26" s="268"/>
      <c r="E26" s="263"/>
      <c r="F26" s="263"/>
      <c r="G26" s="263"/>
      <c r="H26" s="710"/>
      <c r="I26" s="713"/>
      <c r="J26" s="714"/>
      <c r="K26" s="714"/>
      <c r="L26" s="714"/>
      <c r="M26" s="714"/>
      <c r="N26" s="749"/>
    </row>
    <row r="27" spans="1:14" ht="12.75" customHeight="1">
      <c r="A27" s="270"/>
      <c r="B27" s="268"/>
      <c r="C27" s="715" t="s">
        <v>14</v>
      </c>
      <c r="D27" s="715"/>
      <c r="E27" s="263"/>
      <c r="F27" s="263"/>
      <c r="G27" s="263"/>
      <c r="H27" s="263"/>
      <c r="I27" s="716" t="s">
        <v>13</v>
      </c>
      <c r="J27" s="716"/>
      <c r="K27" s="716"/>
      <c r="L27" s="716"/>
      <c r="M27" s="716"/>
      <c r="N27" s="749"/>
    </row>
    <row r="28" spans="1:14" ht="12.75" customHeight="1" thickBot="1">
      <c r="A28" s="270"/>
      <c r="B28" s="268"/>
      <c r="C28" s="285" t="s">
        <v>12</v>
      </c>
      <c r="D28" s="286"/>
      <c r="F28" s="287" t="s">
        <v>11</v>
      </c>
      <c r="G28" s="288"/>
      <c r="H28" s="263"/>
      <c r="I28" s="284"/>
      <c r="J28" s="284"/>
      <c r="K28" s="284"/>
      <c r="L28" s="284"/>
      <c r="M28" s="284"/>
      <c r="N28" s="749"/>
    </row>
    <row r="29" spans="1:14">
      <c r="A29" s="289"/>
      <c r="C29" s="287" t="s">
        <v>10</v>
      </c>
      <c r="D29" s="286"/>
      <c r="F29" s="287"/>
      <c r="G29" s="287"/>
      <c r="H29" s="267"/>
      <c r="I29" s="267"/>
      <c r="J29" s="717"/>
      <c r="K29" s="717"/>
      <c r="L29" s="717"/>
      <c r="M29" s="717"/>
      <c r="N29" s="749"/>
    </row>
    <row r="30" spans="1:14" ht="13" thickBot="1">
      <c r="A30" s="289"/>
      <c r="C30" s="290" t="s">
        <v>9</v>
      </c>
      <c r="D30" s="286"/>
      <c r="F30" s="287" t="s">
        <v>8</v>
      </c>
      <c r="G30" s="288"/>
      <c r="H30" s="263"/>
      <c r="I30" s="263"/>
      <c r="J30" s="718"/>
      <c r="K30" s="718"/>
      <c r="L30" s="718"/>
      <c r="M30" s="718"/>
      <c r="N30" s="749"/>
    </row>
    <row r="31" spans="1:14">
      <c r="A31" s="289"/>
      <c r="H31" s="263"/>
      <c r="I31" s="263"/>
      <c r="J31" s="291"/>
      <c r="K31" s="291"/>
      <c r="L31" s="291"/>
      <c r="M31" s="291"/>
      <c r="N31" s="749"/>
    </row>
    <row r="32" spans="1:14">
      <c r="A32" s="289"/>
      <c r="C32" s="287"/>
      <c r="D32" s="268"/>
      <c r="F32" s="287"/>
      <c r="G32" s="287"/>
      <c r="H32" s="263"/>
      <c r="I32" s="263"/>
      <c r="J32" s="291"/>
      <c r="K32" s="291"/>
      <c r="L32" s="291"/>
      <c r="M32" s="291"/>
      <c r="N32" s="749"/>
    </row>
    <row r="33" spans="1:14">
      <c r="A33" s="289"/>
      <c r="D33" s="268"/>
      <c r="H33" s="267"/>
      <c r="I33" s="267"/>
      <c r="J33" s="719"/>
      <c r="K33" s="719"/>
      <c r="L33" s="719"/>
      <c r="M33" s="719"/>
      <c r="N33" s="749"/>
    </row>
    <row r="34" spans="1:14">
      <c r="A34" s="292"/>
      <c r="B34" s="287"/>
      <c r="C34" s="268"/>
      <c r="D34" s="268"/>
      <c r="E34" s="293"/>
      <c r="F34" s="293"/>
      <c r="G34" s="293"/>
      <c r="H34" s="293"/>
      <c r="I34" s="293"/>
      <c r="J34" s="720" t="s">
        <v>6</v>
      </c>
      <c r="K34" s="718"/>
      <c r="L34" s="718"/>
      <c r="M34" s="718"/>
      <c r="N34" s="749"/>
    </row>
    <row r="35" spans="1:14">
      <c r="A35" s="294" t="s">
        <v>5</v>
      </c>
      <c r="B35" s="295"/>
      <c r="C35" s="296"/>
      <c r="D35" s="296"/>
      <c r="E35" s="297"/>
      <c r="F35" s="297"/>
      <c r="G35" s="297"/>
      <c r="H35" s="297"/>
      <c r="I35" s="297"/>
      <c r="J35" s="297"/>
      <c r="K35" s="297"/>
      <c r="L35" s="297"/>
      <c r="M35" s="297"/>
      <c r="N35" s="749"/>
    </row>
    <row r="36" spans="1:14" ht="14">
      <c r="A36" s="721" t="s">
        <v>4</v>
      </c>
      <c r="B36" s="722"/>
      <c r="C36" s="723"/>
      <c r="D36" s="723"/>
      <c r="E36" s="723"/>
      <c r="F36" s="723"/>
      <c r="G36" s="723"/>
      <c r="H36" s="723"/>
      <c r="I36" s="723"/>
      <c r="J36" s="723"/>
      <c r="K36" s="723"/>
      <c r="L36" s="723"/>
      <c r="M36" s="724"/>
      <c r="N36" s="749"/>
    </row>
    <row r="37" spans="1:14" ht="24" customHeight="1">
      <c r="A37" s="725" t="s">
        <v>466</v>
      </c>
      <c r="B37" s="726"/>
      <c r="C37" s="726"/>
      <c r="D37" s="726"/>
      <c r="E37" s="726"/>
      <c r="F37" s="726"/>
      <c r="G37" s="726"/>
      <c r="H37" s="726"/>
      <c r="I37" s="726"/>
      <c r="J37" s="726"/>
      <c r="K37" s="726"/>
      <c r="L37" s="726"/>
      <c r="M37" s="726"/>
      <c r="N37" s="749"/>
    </row>
    <row r="38" spans="1:14" ht="19.5" customHeight="1">
      <c r="A38" s="727"/>
      <c r="B38" s="728"/>
      <c r="C38" s="728"/>
      <c r="D38" s="728"/>
      <c r="E38" s="728"/>
      <c r="F38" s="728"/>
      <c r="G38" s="728"/>
      <c r="H38" s="728"/>
      <c r="I38" s="728"/>
      <c r="J38" s="728"/>
      <c r="K38" s="728"/>
      <c r="L38" s="728"/>
      <c r="M38" s="728"/>
      <c r="N38" s="749"/>
    </row>
    <row r="39" spans="1:14" ht="18.75" customHeight="1">
      <c r="A39" s="729"/>
      <c r="B39" s="730"/>
      <c r="C39" s="730"/>
      <c r="D39" s="730"/>
      <c r="E39" s="730"/>
      <c r="F39" s="730"/>
      <c r="G39" s="730"/>
      <c r="H39" s="730"/>
      <c r="I39" s="730"/>
      <c r="J39" s="730"/>
      <c r="K39" s="730"/>
      <c r="L39" s="730"/>
      <c r="M39" s="730"/>
      <c r="N39" s="749"/>
    </row>
    <row r="40" spans="1:14">
      <c r="A40" s="298"/>
      <c r="B40" s="299"/>
      <c r="C40" s="252"/>
      <c r="D40" s="252"/>
      <c r="E40" s="252"/>
      <c r="F40" s="252"/>
      <c r="G40" s="252"/>
      <c r="H40" s="252"/>
      <c r="I40" s="252"/>
      <c r="J40" s="252"/>
      <c r="K40" s="252"/>
      <c r="L40" s="252"/>
      <c r="M40" s="252"/>
      <c r="N40" s="749"/>
    </row>
    <row r="41" spans="1:14" ht="18">
      <c r="A41" s="731" t="s">
        <v>299</v>
      </c>
      <c r="B41" s="732"/>
      <c r="C41" s="732"/>
      <c r="D41" s="732"/>
      <c r="E41" s="733"/>
      <c r="F41" s="733"/>
      <c r="G41" s="733"/>
      <c r="H41" s="733"/>
      <c r="I41" s="733"/>
      <c r="J41" s="733"/>
      <c r="K41" s="733"/>
      <c r="L41" s="733"/>
      <c r="M41" s="733"/>
      <c r="N41" s="749"/>
    </row>
    <row r="42" spans="1:14" ht="21.75" customHeight="1">
      <c r="A42" s="706" t="s">
        <v>138</v>
      </c>
      <c r="B42" s="707"/>
      <c r="C42" s="707"/>
      <c r="D42" s="707"/>
      <c r="E42" s="707"/>
      <c r="F42" s="708"/>
      <c r="G42" s="709" t="s">
        <v>280</v>
      </c>
      <c r="H42" s="707"/>
      <c r="I42" s="707"/>
      <c r="J42" s="707"/>
      <c r="K42" s="707"/>
      <c r="L42" s="707"/>
      <c r="M42" s="707"/>
      <c r="N42" s="749"/>
    </row>
    <row r="43" spans="1:14" ht="36" customHeight="1">
      <c r="A43" s="152" t="str">
        <f>+'DATOS MAESTROS'!$B$8</f>
        <v>N/A</v>
      </c>
      <c r="B43" s="151" t="str">
        <f>+'DATOS MAESTROS'!$B$9</f>
        <v>N/A</v>
      </c>
      <c r="C43" s="150" t="str">
        <f>+'DATOS MAESTROS'!$B$10</f>
        <v>N/A</v>
      </c>
      <c r="D43" s="150">
        <f>+'DATOS MAESTROS'!$B$11</f>
        <v>46253</v>
      </c>
      <c r="E43" s="150">
        <f>+'DATOS MAESTROS'!$B$12</f>
        <v>45889</v>
      </c>
      <c r="F43" s="324" t="s">
        <v>56</v>
      </c>
      <c r="G43" s="688" t="s">
        <v>300</v>
      </c>
      <c r="H43" s="689"/>
      <c r="I43" s="689"/>
      <c r="J43" s="690"/>
      <c r="K43" s="304" t="s">
        <v>282</v>
      </c>
      <c r="L43" s="148" t="s">
        <v>135</v>
      </c>
      <c r="M43" s="147" t="s">
        <v>134</v>
      </c>
      <c r="N43" s="749"/>
    </row>
    <row r="44" spans="1:14" ht="43.5" customHeight="1">
      <c r="A44" s="305"/>
      <c r="B44" s="306"/>
      <c r="C44" s="307"/>
      <c r="D44" s="307"/>
      <c r="E44" s="307"/>
      <c r="F44" s="308">
        <f>SUM(A44:E44)</f>
        <v>0</v>
      </c>
      <c r="G44" s="691" t="s">
        <v>301</v>
      </c>
      <c r="H44" s="692"/>
      <c r="I44" s="692"/>
      <c r="J44" s="693"/>
      <c r="K44" s="308" t="s">
        <v>302</v>
      </c>
      <c r="L44" s="145">
        <v>262.07</v>
      </c>
      <c r="M44" s="141">
        <f>+L44*F44</f>
        <v>0</v>
      </c>
      <c r="N44" s="749"/>
    </row>
    <row r="45" spans="1:14" ht="45.75" customHeight="1">
      <c r="A45" s="305"/>
      <c r="B45" s="306"/>
      <c r="C45" s="307"/>
      <c r="D45" s="307"/>
      <c r="E45" s="307"/>
      <c r="F45" s="308">
        <f>SUM(A45:E45)</f>
        <v>0</v>
      </c>
      <c r="G45" s="691" t="s">
        <v>303</v>
      </c>
      <c r="H45" s="692"/>
      <c r="I45" s="692"/>
      <c r="J45" s="693"/>
      <c r="K45" s="308" t="s">
        <v>302</v>
      </c>
      <c r="L45" s="145">
        <v>262.07</v>
      </c>
      <c r="M45" s="141">
        <f>+L45*F45</f>
        <v>0</v>
      </c>
      <c r="N45" s="749"/>
    </row>
    <row r="46" spans="1:14" ht="13" thickBot="1">
      <c r="A46" s="1"/>
      <c r="B46" s="2"/>
      <c r="C46" s="2"/>
      <c r="D46" s="2"/>
      <c r="E46" s="325"/>
      <c r="F46" s="325"/>
      <c r="G46" s="325"/>
      <c r="H46" s="325"/>
      <c r="I46" s="325"/>
      <c r="J46" s="326"/>
      <c r="K46" s="327"/>
      <c r="L46" s="327"/>
      <c r="M46" s="325"/>
      <c r="N46" s="749"/>
    </row>
    <row r="47" spans="1:14" ht="12.75" customHeight="1">
      <c r="A47" s="763"/>
      <c r="B47" s="764"/>
      <c r="C47" s="765"/>
      <c r="D47" s="765"/>
      <c r="E47" s="765"/>
      <c r="F47" s="765"/>
      <c r="G47" s="765"/>
      <c r="H47" s="765"/>
      <c r="I47" s="765"/>
      <c r="J47" s="694" t="s">
        <v>128</v>
      </c>
      <c r="K47" s="695"/>
      <c r="L47" s="696"/>
      <c r="M47" s="328">
        <f>+M45+M44</f>
        <v>0</v>
      </c>
      <c r="N47" s="749"/>
    </row>
    <row r="48" spans="1:14">
      <c r="A48" s="766" t="s">
        <v>287</v>
      </c>
      <c r="B48" s="767"/>
      <c r="C48" s="767"/>
      <c r="D48" s="767"/>
      <c r="E48" s="767"/>
      <c r="F48" s="767"/>
      <c r="G48" s="767"/>
      <c r="H48" s="767"/>
      <c r="I48" s="767"/>
      <c r="J48" s="701" t="s">
        <v>295</v>
      </c>
      <c r="K48" s="702"/>
      <c r="L48" s="703"/>
      <c r="M48" s="329">
        <f>+M47*0.16</f>
        <v>0</v>
      </c>
      <c r="N48" s="749"/>
    </row>
    <row r="49" spans="1:14" ht="13.5" customHeight="1" thickBot="1">
      <c r="A49" s="766"/>
      <c r="B49" s="767"/>
      <c r="C49" s="767"/>
      <c r="D49" s="767"/>
      <c r="E49" s="767"/>
      <c r="F49" s="767"/>
      <c r="G49" s="767"/>
      <c r="H49" s="767"/>
      <c r="I49" s="767"/>
      <c r="J49" s="768" t="s">
        <v>121</v>
      </c>
      <c r="K49" s="769"/>
      <c r="L49" s="770"/>
      <c r="M49" s="330">
        <f>+M48+M47</f>
        <v>0</v>
      </c>
      <c r="N49" s="749"/>
    </row>
    <row r="50" spans="1:14">
      <c r="A50" s="760" t="s">
        <v>296</v>
      </c>
      <c r="B50" s="761"/>
      <c r="C50" s="762"/>
      <c r="D50" s="762"/>
      <c r="E50" s="762"/>
      <c r="F50" s="762"/>
      <c r="G50" s="762"/>
      <c r="H50" s="762"/>
      <c r="I50" s="762"/>
      <c r="J50" s="310"/>
      <c r="K50" s="310"/>
      <c r="L50" s="310"/>
      <c r="M50" s="310"/>
      <c r="N50" s="749"/>
    </row>
    <row r="51" spans="1:14">
      <c r="A51" s="331"/>
      <c r="B51" s="332"/>
      <c r="C51" s="333"/>
      <c r="D51" s="333"/>
      <c r="E51" s="333"/>
      <c r="F51" s="333"/>
      <c r="G51" s="333"/>
      <c r="H51" s="333"/>
      <c r="I51" s="333"/>
      <c r="J51" s="310"/>
      <c r="K51" s="310"/>
      <c r="L51" s="310"/>
      <c r="M51" s="310"/>
      <c r="N51" s="749"/>
    </row>
    <row r="52" spans="1:14" ht="12.75" customHeight="1">
      <c r="A52" s="684" t="s">
        <v>468</v>
      </c>
      <c r="B52" s="685"/>
      <c r="C52" s="685"/>
      <c r="D52" s="685"/>
      <c r="E52" s="685"/>
      <c r="F52" s="685"/>
      <c r="G52" s="685"/>
      <c r="H52" s="685"/>
      <c r="I52" s="685"/>
      <c r="J52" s="685"/>
      <c r="K52" s="685"/>
      <c r="L52" s="685"/>
      <c r="M52" s="685"/>
      <c r="N52" s="749"/>
    </row>
    <row r="53" spans="1:14" ht="12.75" customHeight="1">
      <c r="A53" s="684"/>
      <c r="B53" s="685"/>
      <c r="C53" s="685"/>
      <c r="D53" s="685"/>
      <c r="E53" s="685"/>
      <c r="F53" s="685"/>
      <c r="G53" s="685"/>
      <c r="H53" s="685"/>
      <c r="I53" s="685"/>
      <c r="J53" s="685"/>
      <c r="K53" s="685"/>
      <c r="L53" s="685"/>
      <c r="M53" s="685"/>
      <c r="N53" s="749"/>
    </row>
    <row r="54" spans="1:14">
      <c r="A54" s="331"/>
      <c r="B54" s="332"/>
      <c r="C54" s="333"/>
      <c r="D54" s="333"/>
      <c r="E54" s="333"/>
      <c r="F54" s="333"/>
      <c r="G54" s="333"/>
      <c r="H54" s="333"/>
      <c r="I54" s="333"/>
      <c r="J54" s="310"/>
      <c r="K54" s="310"/>
      <c r="L54" s="310"/>
      <c r="M54" s="310"/>
      <c r="N54" s="749"/>
    </row>
    <row r="55" spans="1:14" ht="7.5" customHeight="1">
      <c r="A55" s="686"/>
      <c r="B55" s="687"/>
      <c r="C55" s="687"/>
      <c r="D55" s="687"/>
      <c r="E55" s="687"/>
      <c r="F55" s="687"/>
      <c r="G55" s="687"/>
      <c r="H55" s="687"/>
      <c r="I55" s="687"/>
      <c r="J55" s="687"/>
      <c r="K55" s="687"/>
      <c r="L55" s="687"/>
      <c r="M55" s="687"/>
      <c r="N55" s="749"/>
    </row>
    <row r="56" spans="1:14" s="2" customFormat="1" ht="15.75" customHeight="1" thickBot="1">
      <c r="A56" s="615" t="s">
        <v>89</v>
      </c>
      <c r="B56" s="616"/>
      <c r="C56" s="616"/>
      <c r="D56" s="616"/>
      <c r="E56" s="616"/>
      <c r="F56" s="616"/>
      <c r="G56" s="616"/>
      <c r="H56" s="616"/>
      <c r="I56" s="616"/>
      <c r="J56" s="616"/>
      <c r="K56" s="616"/>
      <c r="L56" s="616"/>
      <c r="M56" s="616"/>
      <c r="N56" s="749"/>
    </row>
    <row r="57" spans="1:14" s="2" customFormat="1" ht="35.25" customHeight="1">
      <c r="A57" s="670" t="s">
        <v>57</v>
      </c>
      <c r="B57" s="671"/>
      <c r="C57" s="671"/>
      <c r="D57" s="671"/>
      <c r="E57" s="671"/>
      <c r="F57" s="671"/>
      <c r="G57" s="671"/>
      <c r="H57" s="671"/>
      <c r="I57" s="671"/>
      <c r="J57" s="671"/>
      <c r="K57" s="671"/>
      <c r="L57" s="671"/>
      <c r="M57" s="671"/>
      <c r="N57" s="749"/>
    </row>
    <row r="58" spans="1:14" s="2" customFormat="1" ht="21" customHeight="1">
      <c r="A58" s="672" t="s">
        <v>0</v>
      </c>
      <c r="B58" s="672"/>
      <c r="C58" s="672"/>
      <c r="D58" s="672"/>
      <c r="E58" s="672"/>
      <c r="F58" s="672"/>
      <c r="G58" s="672"/>
      <c r="H58" s="672"/>
      <c r="I58" s="672"/>
      <c r="J58" s="672"/>
      <c r="K58" s="672"/>
      <c r="L58" s="672"/>
      <c r="M58" s="672"/>
      <c r="N58" s="749"/>
    </row>
    <row r="59" spans="1:14" s="2" customFormat="1" ht="16" thickBot="1">
      <c r="A59" s="673" t="s">
        <v>90</v>
      </c>
      <c r="B59" s="674"/>
      <c r="C59" s="674"/>
      <c r="D59" s="674"/>
      <c r="E59" s="674"/>
      <c r="F59" s="674"/>
      <c r="G59" s="674"/>
      <c r="H59" s="674"/>
      <c r="I59" s="674"/>
      <c r="J59" s="674"/>
      <c r="K59" s="674"/>
      <c r="L59" s="674"/>
      <c r="M59" s="674"/>
      <c r="N59" s="750"/>
    </row>
    <row r="175" spans="1:14" ht="29.25" customHeight="1">
      <c r="A175" s="2"/>
      <c r="B175" s="2"/>
      <c r="C175" s="2"/>
      <c r="D175" s="2"/>
      <c r="E175" s="2"/>
      <c r="F175" s="2"/>
      <c r="G175" s="2"/>
      <c r="H175" s="2"/>
      <c r="I175" s="2"/>
      <c r="J175" s="2"/>
      <c r="K175" s="2"/>
      <c r="L175" s="2"/>
      <c r="M175" s="2"/>
      <c r="N175" s="2"/>
    </row>
    <row r="176" spans="1:14">
      <c r="A176" s="2"/>
      <c r="B176" s="2"/>
      <c r="C176" s="2"/>
      <c r="D176" s="2"/>
      <c r="E176" s="2"/>
      <c r="F176" s="2"/>
      <c r="G176" s="2"/>
      <c r="H176" s="2"/>
      <c r="I176" s="2"/>
      <c r="J176" s="2"/>
      <c r="K176" s="2"/>
      <c r="L176" s="2"/>
      <c r="M176" s="2"/>
      <c r="N176" s="2"/>
    </row>
    <row r="177" spans="1:14">
      <c r="A177" s="2"/>
      <c r="B177" s="2"/>
      <c r="C177" s="2"/>
      <c r="D177" s="2"/>
      <c r="E177" s="2"/>
      <c r="F177" s="2"/>
      <c r="G177" s="2"/>
      <c r="H177" s="2"/>
      <c r="I177" s="2"/>
      <c r="J177" s="2"/>
      <c r="K177" s="2"/>
      <c r="L177" s="2"/>
      <c r="M177" s="2"/>
      <c r="N177" s="2"/>
    </row>
    <row r="178" spans="1:14">
      <c r="A178" s="2"/>
      <c r="B178" s="2"/>
      <c r="C178" s="2"/>
      <c r="D178" s="2"/>
      <c r="E178" s="2"/>
      <c r="F178" s="2"/>
      <c r="G178" s="2"/>
      <c r="H178" s="2"/>
      <c r="I178" s="2"/>
      <c r="J178" s="2"/>
      <c r="K178" s="2"/>
      <c r="L178" s="2"/>
      <c r="M178" s="2"/>
      <c r="N178" s="2"/>
    </row>
    <row r="179" spans="1:14">
      <c r="A179" s="2"/>
      <c r="B179" s="2"/>
      <c r="C179" s="2"/>
      <c r="D179" s="2"/>
      <c r="E179" s="2"/>
      <c r="F179" s="2"/>
      <c r="G179" s="2"/>
      <c r="H179" s="2"/>
      <c r="I179" s="2"/>
      <c r="J179" s="2"/>
      <c r="K179" s="2"/>
      <c r="L179" s="2"/>
      <c r="M179" s="2"/>
      <c r="N179" s="2"/>
    </row>
    <row r="180" spans="1:14" ht="27.75" customHeight="1">
      <c r="A180" s="2"/>
      <c r="B180" s="2"/>
      <c r="C180" s="2"/>
      <c r="D180" s="2"/>
      <c r="E180" s="2"/>
      <c r="F180" s="2"/>
      <c r="G180" s="2"/>
      <c r="H180" s="2"/>
      <c r="I180" s="2"/>
      <c r="J180" s="2"/>
      <c r="K180" s="2"/>
      <c r="L180" s="2"/>
      <c r="M180" s="2"/>
      <c r="N180" s="2"/>
    </row>
  </sheetData>
  <sheetProtection algorithmName="SHA-512" hashValue="2Z7zUNZlgGPOOGrnS3TyxfwIJGevq1x4kVRMLoJ5yENLrhr4KMpmSSFoLZhFwCq0yqQMyRkRwf3yJrPfoumGqw==" saltValue="INl4Rrp4Y2TByjO2N6YMtw==" spinCount="100000" sheet="1" objects="1" scenarios="1"/>
  <mergeCells count="59">
    <mergeCell ref="L2:N3"/>
    <mergeCell ref="F3:K3"/>
    <mergeCell ref="F4:K4"/>
    <mergeCell ref="A5:N5"/>
    <mergeCell ref="I6:J6"/>
    <mergeCell ref="K6:M6"/>
    <mergeCell ref="N6:N59"/>
    <mergeCell ref="A7:M7"/>
    <mergeCell ref="E8:I8"/>
    <mergeCell ref="L8:M8"/>
    <mergeCell ref="E9:I9"/>
    <mergeCell ref="L9:M10"/>
    <mergeCell ref="E10:I10"/>
    <mergeCell ref="E11:I11"/>
    <mergeCell ref="K11:M11"/>
    <mergeCell ref="A23:M23"/>
    <mergeCell ref="E13:I13"/>
    <mergeCell ref="K13:M13"/>
    <mergeCell ref="E14:I14"/>
    <mergeCell ref="K14:M14"/>
    <mergeCell ref="E15:I15"/>
    <mergeCell ref="A17:M17"/>
    <mergeCell ref="C18:G18"/>
    <mergeCell ref="I18:M18"/>
    <mergeCell ref="L19:M19"/>
    <mergeCell ref="C20:G20"/>
    <mergeCell ref="K20:M20"/>
    <mergeCell ref="A22:M22"/>
    <mergeCell ref="E12:I12"/>
    <mergeCell ref="K12:M12"/>
    <mergeCell ref="A42:F42"/>
    <mergeCell ref="G42:M42"/>
    <mergeCell ref="H25:H26"/>
    <mergeCell ref="I25:M26"/>
    <mergeCell ref="C27:D27"/>
    <mergeCell ref="I27:M27"/>
    <mergeCell ref="J29:M29"/>
    <mergeCell ref="J30:M30"/>
    <mergeCell ref="J33:M33"/>
    <mergeCell ref="J34:M34"/>
    <mergeCell ref="A36:M36"/>
    <mergeCell ref="A37:M39"/>
    <mergeCell ref="A41:M41"/>
    <mergeCell ref="A59:M59"/>
    <mergeCell ref="K15:M15"/>
    <mergeCell ref="A50:I50"/>
    <mergeCell ref="A52:M53"/>
    <mergeCell ref="A55:M55"/>
    <mergeCell ref="A56:M56"/>
    <mergeCell ref="A57:M57"/>
    <mergeCell ref="A58:M58"/>
    <mergeCell ref="G43:J43"/>
    <mergeCell ref="G44:J44"/>
    <mergeCell ref="G45:J45"/>
    <mergeCell ref="A47:I47"/>
    <mergeCell ref="J47:L47"/>
    <mergeCell ref="A48:I49"/>
    <mergeCell ref="J48:L48"/>
    <mergeCell ref="J49:L49"/>
  </mergeCells>
  <pageMargins left="0" right="0" top="0" bottom="0" header="0" footer="0"/>
  <pageSetup scale="75"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58C9D-B4A8-427C-9AC9-28D5EEBE261E}">
  <sheetPr>
    <tabColor theme="1" tint="0.34998626667073579"/>
  </sheetPr>
  <dimension ref="A1:M102"/>
  <sheetViews>
    <sheetView showGridLines="0" zoomScaleNormal="100" zoomScaleSheetLayoutView="100" workbookViewId="0"/>
  </sheetViews>
  <sheetFormatPr baseColWidth="10" defaultColWidth="11.453125" defaultRowHeight="11.5"/>
  <cols>
    <col min="1" max="3" width="9.26953125" style="2" customWidth="1"/>
    <col min="4" max="4" width="11" style="2" bestFit="1" customWidth="1"/>
    <col min="5" max="9" width="11.453125" style="2" customWidth="1"/>
    <col min="10" max="10" width="10.453125" style="2" customWidth="1"/>
    <col min="11" max="11" width="11.453125" style="2" customWidth="1"/>
    <col min="12" max="12" width="14.26953125" style="2" customWidth="1"/>
    <col min="13" max="13" width="7.7265625" style="2" customWidth="1"/>
    <col min="14" max="16384" width="11.453125" style="2"/>
  </cols>
  <sheetData>
    <row r="1" spans="1:13" s="3" customFormat="1" ht="58" customHeight="1">
      <c r="A1" s="250"/>
      <c r="B1" s="250"/>
      <c r="C1" s="250"/>
      <c r="D1" s="251"/>
      <c r="E1" s="251"/>
      <c r="F1" s="251"/>
      <c r="G1" s="251"/>
      <c r="H1" s="251"/>
      <c r="I1" s="251"/>
      <c r="J1" s="251"/>
      <c r="K1" s="251"/>
      <c r="L1" s="251"/>
      <c r="M1" s="251"/>
    </row>
    <row r="2" spans="1:13" s="3" customFormat="1" ht="15" customHeight="1">
      <c r="A2" s="2"/>
      <c r="B2" s="2"/>
      <c r="C2" s="2"/>
      <c r="D2" s="2"/>
      <c r="E2" s="252"/>
      <c r="F2" s="253"/>
      <c r="G2" s="253"/>
      <c r="H2" s="253"/>
      <c r="I2" s="253"/>
      <c r="J2" s="253"/>
      <c r="K2" s="742"/>
      <c r="L2" s="742"/>
      <c r="M2" s="742"/>
    </row>
    <row r="3" spans="1:13" s="3" customFormat="1" ht="15" customHeight="1">
      <c r="A3" s="2"/>
      <c r="B3" s="2"/>
      <c r="C3" s="2"/>
      <c r="D3" s="254"/>
      <c r="E3" s="743" t="s">
        <v>349</v>
      </c>
      <c r="F3" s="743"/>
      <c r="G3" s="743"/>
      <c r="H3" s="743"/>
      <c r="I3" s="743"/>
      <c r="J3" s="743"/>
      <c r="K3" s="742"/>
      <c r="L3" s="742"/>
      <c r="M3" s="742"/>
    </row>
    <row r="4" spans="1:13" s="3" customFormat="1" ht="30" customHeight="1" thickBot="1">
      <c r="A4" s="2"/>
      <c r="B4" s="2"/>
      <c r="C4" s="2"/>
      <c r="D4" s="2"/>
      <c r="E4" s="744" t="s">
        <v>247</v>
      </c>
      <c r="F4" s="744"/>
      <c r="G4" s="744"/>
      <c r="H4" s="744"/>
      <c r="I4" s="744"/>
      <c r="J4" s="744"/>
      <c r="K4" s="252"/>
      <c r="L4" s="255"/>
      <c r="M4" s="2"/>
    </row>
    <row r="5" spans="1:13" s="3" customFormat="1" ht="36.75" customHeight="1" thickBot="1">
      <c r="A5" s="773" t="s">
        <v>440</v>
      </c>
      <c r="B5" s="774"/>
      <c r="C5" s="774"/>
      <c r="D5" s="774"/>
      <c r="E5" s="774"/>
      <c r="F5" s="774"/>
      <c r="G5" s="774"/>
      <c r="H5" s="774"/>
      <c r="I5" s="774"/>
      <c r="J5" s="774"/>
      <c r="K5" s="774"/>
      <c r="L5" s="774"/>
      <c r="M5" s="775"/>
    </row>
    <row r="6" spans="1:13" s="3" customFormat="1" ht="12.75" customHeight="1">
      <c r="A6" s="14" t="s">
        <v>40</v>
      </c>
      <c r="B6" s="15" t="str">
        <f>+'DATOS MAESTROS'!B3</f>
        <v>IBTM 2026</v>
      </c>
      <c r="C6" s="16"/>
      <c r="D6" s="16"/>
      <c r="E6" s="16"/>
      <c r="F6" s="16"/>
      <c r="G6" s="17"/>
      <c r="H6" s="472" t="s">
        <v>39</v>
      </c>
      <c r="I6" s="473"/>
      <c r="J6" s="474" t="str">
        <f>+'DATOS MAESTROS'!B4</f>
        <v>Agosto 19 - 20, 2026</v>
      </c>
      <c r="K6" s="475"/>
      <c r="L6" s="834"/>
      <c r="M6" s="835" t="s">
        <v>305</v>
      </c>
    </row>
    <row r="7" spans="1:13" s="3" customFormat="1" ht="14.5" thickBot="1">
      <c r="A7" s="479" t="s">
        <v>38</v>
      </c>
      <c r="B7" s="480"/>
      <c r="C7" s="480"/>
      <c r="D7" s="480"/>
      <c r="E7" s="480"/>
      <c r="F7" s="480"/>
      <c r="G7" s="480"/>
      <c r="H7" s="480"/>
      <c r="I7" s="480"/>
      <c r="J7" s="480"/>
      <c r="K7" s="480"/>
      <c r="L7" s="838"/>
      <c r="M7" s="836"/>
    </row>
    <row r="8" spans="1:13" s="3" customFormat="1" ht="13" thickBot="1">
      <c r="A8" s="18" t="s">
        <v>37</v>
      </c>
      <c r="B8" s="19"/>
      <c r="C8" s="19"/>
      <c r="D8" s="481"/>
      <c r="E8" s="481"/>
      <c r="F8" s="481"/>
      <c r="G8" s="481"/>
      <c r="H8" s="481"/>
      <c r="I8" s="20"/>
      <c r="J8" s="20"/>
      <c r="K8" s="482" t="s">
        <v>36</v>
      </c>
      <c r="L8" s="839"/>
      <c r="M8" s="836"/>
    </row>
    <row r="9" spans="1:13" s="3" customFormat="1" ht="12.75" customHeight="1">
      <c r="A9" s="21" t="s">
        <v>35</v>
      </c>
      <c r="B9" s="22"/>
      <c r="C9" s="22"/>
      <c r="D9" s="461"/>
      <c r="E9" s="461"/>
      <c r="F9" s="461"/>
      <c r="G9" s="461"/>
      <c r="H9" s="461"/>
      <c r="I9" s="20"/>
      <c r="J9" s="20"/>
      <c r="K9" s="844"/>
      <c r="L9" s="845"/>
      <c r="M9" s="836"/>
    </row>
    <row r="10" spans="1:13" s="3" customFormat="1" ht="13.5" customHeight="1" thickBot="1">
      <c r="A10" s="21" t="s">
        <v>34</v>
      </c>
      <c r="B10" s="22"/>
      <c r="C10" s="22"/>
      <c r="D10" s="461"/>
      <c r="E10" s="461"/>
      <c r="F10" s="461"/>
      <c r="G10" s="461"/>
      <c r="H10" s="461"/>
      <c r="I10" s="20"/>
      <c r="J10" s="20"/>
      <c r="K10" s="491"/>
      <c r="L10" s="846"/>
      <c r="M10" s="836"/>
    </row>
    <row r="11" spans="1:13" s="3" customFormat="1" ht="13.5" customHeight="1">
      <c r="A11" s="21" t="s">
        <v>33</v>
      </c>
      <c r="B11" s="22"/>
      <c r="C11" s="22"/>
      <c r="D11" s="461"/>
      <c r="E11" s="461"/>
      <c r="F11" s="461"/>
      <c r="G11" s="461"/>
      <c r="H11" s="461"/>
      <c r="I11" s="23" t="s">
        <v>32</v>
      </c>
      <c r="J11" s="462"/>
      <c r="K11" s="462"/>
      <c r="L11" s="847"/>
      <c r="M11" s="836"/>
    </row>
    <row r="12" spans="1:13" s="3" customFormat="1" ht="12.75" customHeight="1">
      <c r="A12" s="21" t="s">
        <v>31</v>
      </c>
      <c r="B12" s="22"/>
      <c r="C12" s="22"/>
      <c r="D12" s="461"/>
      <c r="E12" s="461"/>
      <c r="F12" s="461"/>
      <c r="G12" s="461"/>
      <c r="H12" s="461"/>
      <c r="I12" s="23" t="s">
        <v>30</v>
      </c>
      <c r="J12" s="461"/>
      <c r="K12" s="461"/>
      <c r="L12" s="801"/>
      <c r="M12" s="836"/>
    </row>
    <row r="13" spans="1:13" s="3" customFormat="1" ht="12.5">
      <c r="A13" s="21" t="s">
        <v>29</v>
      </c>
      <c r="B13" s="22"/>
      <c r="C13" s="22"/>
      <c r="D13" s="461"/>
      <c r="E13" s="461"/>
      <c r="F13" s="461"/>
      <c r="G13" s="461"/>
      <c r="H13" s="461"/>
      <c r="I13" s="23" t="s">
        <v>28</v>
      </c>
      <c r="J13" s="461"/>
      <c r="K13" s="461"/>
      <c r="L13" s="801"/>
      <c r="M13" s="836"/>
    </row>
    <row r="14" spans="1:13" s="3" customFormat="1" ht="12.5">
      <c r="A14" s="21" t="s">
        <v>27</v>
      </c>
      <c r="B14" s="22"/>
      <c r="C14" s="22"/>
      <c r="D14" s="461"/>
      <c r="E14" s="461"/>
      <c r="F14" s="461"/>
      <c r="G14" s="461"/>
      <c r="H14" s="461"/>
      <c r="I14" s="23" t="s">
        <v>26</v>
      </c>
      <c r="J14" s="461"/>
      <c r="K14" s="461"/>
      <c r="L14" s="801"/>
      <c r="M14" s="836"/>
    </row>
    <row r="15" spans="1:13" s="3" customFormat="1" ht="12.5">
      <c r="A15" s="21" t="s">
        <v>25</v>
      </c>
      <c r="B15" s="22"/>
      <c r="C15" s="22"/>
      <c r="D15" s="461"/>
      <c r="E15" s="461"/>
      <c r="F15" s="461"/>
      <c r="G15" s="461"/>
      <c r="H15" s="461"/>
      <c r="I15" s="439" t="s">
        <v>91</v>
      </c>
      <c r="J15" s="461"/>
      <c r="K15" s="461"/>
      <c r="L15" s="801"/>
      <c r="M15" s="836"/>
    </row>
    <row r="16" spans="1:13" s="3" customFormat="1" ht="12.5">
      <c r="A16" s="268"/>
      <c r="B16" s="268"/>
      <c r="C16" s="268"/>
      <c r="D16" s="263"/>
      <c r="E16" s="263"/>
      <c r="F16" s="263"/>
      <c r="G16" s="263"/>
      <c r="H16" s="263"/>
      <c r="I16" s="268"/>
      <c r="J16" s="268"/>
      <c r="K16" s="268"/>
      <c r="L16" s="263"/>
      <c r="M16" s="836"/>
    </row>
    <row r="17" spans="1:13" s="3" customFormat="1" ht="15" customHeight="1">
      <c r="A17" s="704" t="s">
        <v>24</v>
      </c>
      <c r="B17" s="705"/>
      <c r="C17" s="705"/>
      <c r="D17" s="705"/>
      <c r="E17" s="705"/>
      <c r="F17" s="705"/>
      <c r="G17" s="705"/>
      <c r="H17" s="705"/>
      <c r="I17" s="705"/>
      <c r="J17" s="705"/>
      <c r="K17" s="705"/>
      <c r="L17" s="840"/>
      <c r="M17" s="836"/>
    </row>
    <row r="18" spans="1:13" s="3" customFormat="1" ht="15" customHeight="1">
      <c r="A18" s="784" t="s">
        <v>252</v>
      </c>
      <c r="B18" s="785"/>
      <c r="C18" s="785"/>
      <c r="D18" s="785"/>
      <c r="E18" s="785"/>
      <c r="F18" s="785"/>
      <c r="G18" s="785"/>
      <c r="H18" s="785"/>
      <c r="I18" s="785"/>
      <c r="J18" s="785"/>
      <c r="K18" s="782">
        <f>+'DATOS MAESTROS'!B5</f>
        <v>46231</v>
      </c>
      <c r="L18" s="783"/>
      <c r="M18" s="836"/>
    </row>
    <row r="19" spans="1:13" s="3" customFormat="1" ht="15" customHeight="1">
      <c r="A19" s="371"/>
      <c r="B19" s="372"/>
      <c r="C19" s="372"/>
      <c r="D19" s="372"/>
      <c r="E19" s="372"/>
      <c r="F19" s="372"/>
      <c r="G19" s="372"/>
      <c r="H19" s="372"/>
      <c r="I19" s="372"/>
      <c r="J19" s="372"/>
      <c r="K19" s="373"/>
      <c r="L19" s="373"/>
      <c r="M19" s="836"/>
    </row>
    <row r="20" spans="1:13" s="3" customFormat="1" ht="12.75" customHeight="1">
      <c r="A20" s="438" t="s">
        <v>23</v>
      </c>
      <c r="B20" s="493" t="s">
        <v>22</v>
      </c>
      <c r="C20" s="493"/>
      <c r="D20" s="493"/>
      <c r="E20" s="493"/>
      <c r="F20" s="493"/>
      <c r="G20" s="30" t="s">
        <v>16</v>
      </c>
      <c r="H20" s="493" t="s">
        <v>49</v>
      </c>
      <c r="I20" s="493"/>
      <c r="J20" s="493"/>
      <c r="K20" s="493"/>
      <c r="L20" s="663"/>
      <c r="M20" s="836"/>
    </row>
    <row r="21" spans="1:13" s="3" customFormat="1" ht="12.5">
      <c r="A21" s="438"/>
      <c r="B21" s="20" t="s">
        <v>21</v>
      </c>
      <c r="C21" s="20"/>
      <c r="D21" s="457">
        <f>+'DATOS MAESTROS'!B7</f>
        <v>1010071122</v>
      </c>
      <c r="E21" s="20"/>
      <c r="F21" s="31"/>
      <c r="G21" s="35" t="s">
        <v>50</v>
      </c>
      <c r="H21" s="20" t="s">
        <v>249</v>
      </c>
      <c r="I21" s="35"/>
      <c r="J21" s="35"/>
      <c r="K21" s="396"/>
      <c r="L21" s="397"/>
      <c r="M21" s="836"/>
    </row>
    <row r="22" spans="1:13" s="3" customFormat="1" ht="12.75" customHeight="1">
      <c r="A22" s="438" t="s">
        <v>20</v>
      </c>
      <c r="B22" s="498" t="s">
        <v>19</v>
      </c>
      <c r="C22" s="498"/>
      <c r="D22" s="499"/>
      <c r="E22" s="499"/>
      <c r="F22" s="499"/>
      <c r="G22" s="35" t="s">
        <v>93</v>
      </c>
      <c r="H22" s="20"/>
      <c r="I22" s="20"/>
      <c r="J22" s="832">
        <f>+'DATOS MAESTROS'!B6</f>
        <v>46246</v>
      </c>
      <c r="K22" s="832"/>
      <c r="L22" s="833"/>
      <c r="M22" s="836"/>
    </row>
    <row r="23" spans="1:13" s="3" customFormat="1" ht="12.5">
      <c r="A23" s="272"/>
      <c r="B23" s="278"/>
      <c r="C23" s="278"/>
      <c r="D23" s="274"/>
      <c r="E23" s="274"/>
      <c r="F23" s="274"/>
      <c r="G23" s="263"/>
      <c r="H23" s="263"/>
      <c r="I23" s="263"/>
      <c r="J23" s="279"/>
      <c r="K23" s="279"/>
      <c r="L23" s="263"/>
      <c r="M23" s="836"/>
    </row>
    <row r="24" spans="1:13" s="3" customFormat="1" ht="14">
      <c r="A24" s="704" t="s">
        <v>18</v>
      </c>
      <c r="B24" s="705"/>
      <c r="C24" s="705"/>
      <c r="D24" s="705"/>
      <c r="E24" s="705"/>
      <c r="F24" s="705"/>
      <c r="G24" s="705"/>
      <c r="H24" s="705"/>
      <c r="I24" s="705"/>
      <c r="J24" s="705"/>
      <c r="K24" s="705"/>
      <c r="L24" s="840"/>
      <c r="M24" s="836"/>
    </row>
    <row r="25" spans="1:13" s="3" customFormat="1" ht="12.5">
      <c r="A25" s="841" t="s">
        <v>17</v>
      </c>
      <c r="B25" s="842"/>
      <c r="C25" s="842"/>
      <c r="D25" s="842"/>
      <c r="E25" s="842"/>
      <c r="F25" s="842"/>
      <c r="G25" s="842"/>
      <c r="H25" s="842"/>
      <c r="I25" s="842"/>
      <c r="J25" s="842"/>
      <c r="K25" s="842"/>
      <c r="L25" s="843"/>
      <c r="M25" s="836"/>
    </row>
    <row r="26" spans="1:13" s="3" customFormat="1" ht="12.75" customHeight="1">
      <c r="A26" s="375"/>
      <c r="B26" s="376"/>
      <c r="C26" s="376"/>
      <c r="D26" s="376"/>
      <c r="E26" s="376"/>
      <c r="F26" s="376"/>
      <c r="G26" s="376"/>
      <c r="H26" s="376"/>
      <c r="I26" s="376"/>
      <c r="J26" s="376"/>
      <c r="K26" s="376"/>
      <c r="L26" s="376"/>
      <c r="M26" s="836"/>
    </row>
    <row r="27" spans="1:13" s="3" customFormat="1" ht="13" thickBot="1">
      <c r="A27" s="272" t="s">
        <v>16</v>
      </c>
      <c r="B27" s="263" t="s">
        <v>49</v>
      </c>
      <c r="C27" s="263"/>
      <c r="D27" s="263"/>
      <c r="E27" s="263"/>
      <c r="F27" s="263"/>
      <c r="G27" s="263"/>
      <c r="H27" s="267"/>
      <c r="I27" s="267"/>
      <c r="J27" s="263"/>
      <c r="K27" s="263"/>
      <c r="L27" s="263"/>
      <c r="M27" s="836"/>
    </row>
    <row r="28" spans="1:13" s="3" customFormat="1" ht="12.75" customHeight="1">
      <c r="A28" s="280"/>
      <c r="B28" s="273"/>
      <c r="C28" s="273"/>
      <c r="D28" s="282"/>
      <c r="E28" s="282"/>
      <c r="F28" s="268"/>
      <c r="G28" s="710" t="s">
        <v>15</v>
      </c>
      <c r="H28" s="711"/>
      <c r="I28" s="712"/>
      <c r="J28" s="712"/>
      <c r="K28" s="712"/>
      <c r="L28" s="828"/>
      <c r="M28" s="836"/>
    </row>
    <row r="29" spans="1:13" s="3" customFormat="1" ht="13" thickBot="1">
      <c r="A29" s="270"/>
      <c r="B29" s="268"/>
      <c r="C29" s="268"/>
      <c r="D29" s="263"/>
      <c r="E29" s="263"/>
      <c r="F29" s="263"/>
      <c r="G29" s="710"/>
      <c r="H29" s="713"/>
      <c r="I29" s="714"/>
      <c r="J29" s="714"/>
      <c r="K29" s="714"/>
      <c r="L29" s="829"/>
      <c r="M29" s="836"/>
    </row>
    <row r="30" spans="1:13" s="3" customFormat="1" ht="12.5">
      <c r="A30" s="270"/>
      <c r="B30" s="715" t="s">
        <v>14</v>
      </c>
      <c r="C30" s="715"/>
      <c r="D30" s="263"/>
      <c r="E30" s="263"/>
      <c r="F30" s="263"/>
      <c r="G30" s="263"/>
      <c r="H30" s="830" t="s">
        <v>13</v>
      </c>
      <c r="I30" s="830"/>
      <c r="J30" s="830"/>
      <c r="K30" s="830"/>
      <c r="L30" s="831"/>
      <c r="M30" s="836"/>
    </row>
    <row r="31" spans="1:13" s="3" customFormat="1" ht="12.75" customHeight="1" thickBot="1">
      <c r="A31" s="270"/>
      <c r="B31" s="285" t="s">
        <v>12</v>
      </c>
      <c r="C31" s="286"/>
      <c r="E31" s="287" t="s">
        <v>11</v>
      </c>
      <c r="F31" s="288"/>
      <c r="G31" s="263"/>
      <c r="H31" s="284"/>
      <c r="I31" s="284"/>
      <c r="J31" s="284"/>
      <c r="K31" s="284"/>
      <c r="L31" s="284"/>
      <c r="M31" s="836"/>
    </row>
    <row r="32" spans="1:13" s="3" customFormat="1" ht="12.5">
      <c r="A32" s="289"/>
      <c r="B32" s="287" t="s">
        <v>10</v>
      </c>
      <c r="C32" s="286"/>
      <c r="E32" s="287"/>
      <c r="F32" s="287"/>
      <c r="G32" s="267"/>
      <c r="H32" s="267"/>
      <c r="I32" s="717"/>
      <c r="J32" s="717"/>
      <c r="K32" s="717"/>
      <c r="L32" s="717"/>
      <c r="M32" s="836"/>
    </row>
    <row r="33" spans="1:13" s="3" customFormat="1" ht="13.5" customHeight="1" thickBot="1">
      <c r="A33" s="289"/>
      <c r="B33" s="290" t="s">
        <v>9</v>
      </c>
      <c r="C33" s="286"/>
      <c r="E33" s="287" t="s">
        <v>8</v>
      </c>
      <c r="F33" s="288"/>
      <c r="G33" s="263"/>
      <c r="H33" s="263"/>
      <c r="I33" s="718" t="s">
        <v>7</v>
      </c>
      <c r="J33" s="718"/>
      <c r="K33" s="718"/>
      <c r="L33" s="718"/>
      <c r="M33" s="836"/>
    </row>
    <row r="34" spans="1:13" s="3" customFormat="1" ht="12.5">
      <c r="A34" s="289"/>
      <c r="G34" s="263"/>
      <c r="H34" s="263"/>
      <c r="I34" s="291"/>
      <c r="J34" s="291"/>
      <c r="K34" s="291"/>
      <c r="L34" s="291"/>
      <c r="M34" s="836"/>
    </row>
    <row r="35" spans="1:13" s="3" customFormat="1" ht="12.5">
      <c r="A35" s="289"/>
      <c r="B35" s="287"/>
      <c r="C35" s="268"/>
      <c r="E35" s="287"/>
      <c r="F35" s="287"/>
      <c r="G35" s="263"/>
      <c r="H35" s="263"/>
      <c r="I35" s="291"/>
      <c r="J35" s="291"/>
      <c r="K35" s="291"/>
      <c r="L35" s="291"/>
      <c r="M35" s="836"/>
    </row>
    <row r="36" spans="1:13" s="3" customFormat="1" ht="12.5">
      <c r="A36" s="289"/>
      <c r="C36" s="268"/>
      <c r="G36" s="267"/>
      <c r="H36" s="267"/>
      <c r="I36" s="719"/>
      <c r="J36" s="719"/>
      <c r="K36" s="719"/>
      <c r="L36" s="719"/>
      <c r="M36" s="836"/>
    </row>
    <row r="37" spans="1:13" s="3" customFormat="1" ht="12.75" customHeight="1">
      <c r="A37" s="292"/>
      <c r="B37" s="268"/>
      <c r="C37" s="268"/>
      <c r="D37" s="293"/>
      <c r="E37" s="293"/>
      <c r="F37" s="293"/>
      <c r="G37" s="293"/>
      <c r="H37" s="293"/>
      <c r="I37" s="720" t="s">
        <v>6</v>
      </c>
      <c r="J37" s="718"/>
      <c r="K37" s="718"/>
      <c r="L37" s="718"/>
      <c r="M37" s="836"/>
    </row>
    <row r="38" spans="1:13" s="3" customFormat="1" ht="12.5">
      <c r="A38" s="294" t="s">
        <v>5</v>
      </c>
      <c r="B38" s="296"/>
      <c r="C38" s="296"/>
      <c r="D38" s="297"/>
      <c r="E38" s="297"/>
      <c r="F38" s="297"/>
      <c r="G38" s="297"/>
      <c r="H38" s="297"/>
      <c r="I38" s="297"/>
      <c r="J38" s="297"/>
      <c r="K38" s="297"/>
      <c r="L38" s="297"/>
      <c r="M38" s="836"/>
    </row>
    <row r="39" spans="1:13" s="3" customFormat="1" ht="14">
      <c r="A39" s="721" t="s">
        <v>4</v>
      </c>
      <c r="B39" s="723"/>
      <c r="C39" s="723"/>
      <c r="D39" s="723"/>
      <c r="E39" s="723"/>
      <c r="F39" s="723"/>
      <c r="G39" s="723"/>
      <c r="H39" s="723"/>
      <c r="I39" s="723"/>
      <c r="J39" s="723"/>
      <c r="K39" s="723"/>
      <c r="L39" s="724"/>
      <c r="M39" s="836"/>
    </row>
    <row r="40" spans="1:13" s="3" customFormat="1" ht="24" customHeight="1">
      <c r="A40" s="725" t="s">
        <v>466</v>
      </c>
      <c r="B40" s="726"/>
      <c r="C40" s="726"/>
      <c r="D40" s="726"/>
      <c r="E40" s="726"/>
      <c r="F40" s="726"/>
      <c r="G40" s="726"/>
      <c r="H40" s="726"/>
      <c r="I40" s="726"/>
      <c r="J40" s="726"/>
      <c r="K40" s="726"/>
      <c r="L40" s="726"/>
      <c r="M40" s="836"/>
    </row>
    <row r="41" spans="1:13" s="3" customFormat="1" ht="19.5" customHeight="1">
      <c r="A41" s="727"/>
      <c r="B41" s="728"/>
      <c r="C41" s="728"/>
      <c r="D41" s="728"/>
      <c r="E41" s="728"/>
      <c r="F41" s="728"/>
      <c r="G41" s="728"/>
      <c r="H41" s="728"/>
      <c r="I41" s="728"/>
      <c r="J41" s="728"/>
      <c r="K41" s="728"/>
      <c r="L41" s="728"/>
      <c r="M41" s="836"/>
    </row>
    <row r="42" spans="1:13" s="3" customFormat="1" ht="18.75" customHeight="1">
      <c r="A42" s="729"/>
      <c r="B42" s="730"/>
      <c r="C42" s="730"/>
      <c r="D42" s="730"/>
      <c r="E42" s="730"/>
      <c r="F42" s="730"/>
      <c r="G42" s="730"/>
      <c r="H42" s="730"/>
      <c r="I42" s="730"/>
      <c r="J42" s="730"/>
      <c r="K42" s="730"/>
      <c r="L42" s="730"/>
      <c r="M42" s="836"/>
    </row>
    <row r="43" spans="1:13" ht="20.25" customHeight="1">
      <c r="A43" s="298"/>
      <c r="B43" s="252"/>
      <c r="C43" s="252"/>
      <c r="D43" s="252"/>
      <c r="E43" s="252"/>
      <c r="F43" s="252"/>
      <c r="G43" s="252"/>
      <c r="H43" s="252"/>
      <c r="I43" s="252"/>
      <c r="J43" s="252"/>
      <c r="K43" s="252"/>
      <c r="L43" s="252"/>
      <c r="M43" s="836"/>
    </row>
    <row r="44" spans="1:13" ht="13.75" customHeight="1">
      <c r="A44" s="780" t="s">
        <v>350</v>
      </c>
      <c r="B44" s="781"/>
      <c r="C44" s="781"/>
      <c r="D44" s="781"/>
      <c r="E44" s="781"/>
      <c r="F44" s="781"/>
      <c r="G44" s="781"/>
      <c r="H44" s="781"/>
      <c r="I44" s="781"/>
      <c r="J44" s="781"/>
      <c r="K44" s="781"/>
      <c r="L44" s="271"/>
      <c r="M44" s="836"/>
    </row>
    <row r="45" spans="1:13" ht="23">
      <c r="A45" s="377" t="s">
        <v>307</v>
      </c>
      <c r="B45" s="378" t="s">
        <v>351</v>
      </c>
      <c r="C45" s="814" t="s">
        <v>54</v>
      </c>
      <c r="D45" s="814"/>
      <c r="E45" s="814"/>
      <c r="F45" s="814"/>
      <c r="G45" s="814"/>
      <c r="H45" s="814"/>
      <c r="I45" s="814"/>
      <c r="J45" s="379" t="s">
        <v>3</v>
      </c>
      <c r="K45" s="379" t="s">
        <v>2</v>
      </c>
      <c r="L45" s="380" t="s">
        <v>310</v>
      </c>
      <c r="M45" s="836"/>
    </row>
    <row r="46" spans="1:13">
      <c r="A46" s="305"/>
      <c r="B46" s="307"/>
      <c r="C46" s="796" t="s">
        <v>352</v>
      </c>
      <c r="D46" s="796"/>
      <c r="E46" s="796"/>
      <c r="F46" s="796"/>
      <c r="G46" s="796"/>
      <c r="H46" s="796"/>
      <c r="I46" s="796"/>
      <c r="J46" s="382">
        <v>1653</v>
      </c>
      <c r="K46" s="383">
        <v>1984</v>
      </c>
      <c r="L46" s="347">
        <f ca="1">IF(TODAY()&lt;=$K$18,(J46*A46*B46),(K46*B46*A46))</f>
        <v>0</v>
      </c>
      <c r="M46" s="836"/>
    </row>
    <row r="47" spans="1:13" ht="15" customHeight="1">
      <c r="A47" s="780" t="s">
        <v>353</v>
      </c>
      <c r="B47" s="781"/>
      <c r="C47" s="781"/>
      <c r="D47" s="781"/>
      <c r="E47" s="781"/>
      <c r="F47" s="781"/>
      <c r="G47" s="781"/>
      <c r="H47" s="781"/>
      <c r="I47" s="781"/>
      <c r="J47" s="781"/>
      <c r="K47" s="781"/>
      <c r="L47" s="337"/>
      <c r="M47" s="836"/>
    </row>
    <row r="48" spans="1:13" ht="15" customHeight="1">
      <c r="A48" s="797" t="s">
        <v>53</v>
      </c>
      <c r="B48" s="798"/>
      <c r="C48" s="825" t="s">
        <v>54</v>
      </c>
      <c r="D48" s="825"/>
      <c r="E48" s="825"/>
      <c r="F48" s="825"/>
      <c r="G48" s="825"/>
      <c r="H48" s="825"/>
      <c r="I48" s="825"/>
      <c r="J48" s="826" t="s">
        <v>354</v>
      </c>
      <c r="K48" s="827"/>
      <c r="L48" s="384" t="s">
        <v>310</v>
      </c>
      <c r="M48" s="836"/>
    </row>
    <row r="49" spans="1:13" ht="15" customHeight="1">
      <c r="A49" s="788"/>
      <c r="B49" s="789"/>
      <c r="C49" s="791" t="s">
        <v>355</v>
      </c>
      <c r="D49" s="791"/>
      <c r="E49" s="791"/>
      <c r="F49" s="791"/>
      <c r="G49" s="791"/>
      <c r="H49" s="791"/>
      <c r="I49" s="791"/>
      <c r="J49" s="794">
        <v>16027</v>
      </c>
      <c r="K49" s="795"/>
      <c r="L49" s="347">
        <f t="shared" ref="L49:L52" si="0">+J49*A49</f>
        <v>0</v>
      </c>
      <c r="M49" s="836"/>
    </row>
    <row r="50" spans="1:13" ht="15" customHeight="1">
      <c r="A50" s="788"/>
      <c r="B50" s="789"/>
      <c r="C50" s="791" t="s">
        <v>356</v>
      </c>
      <c r="D50" s="791"/>
      <c r="E50" s="791"/>
      <c r="F50" s="791"/>
      <c r="G50" s="791"/>
      <c r="H50" s="791"/>
      <c r="I50" s="791"/>
      <c r="J50" s="794">
        <v>24040</v>
      </c>
      <c r="K50" s="795"/>
      <c r="L50" s="347">
        <f t="shared" si="0"/>
        <v>0</v>
      </c>
      <c r="M50" s="836"/>
    </row>
    <row r="51" spans="1:13" ht="15" customHeight="1">
      <c r="A51" s="788"/>
      <c r="B51" s="789"/>
      <c r="C51" s="791" t="s">
        <v>357</v>
      </c>
      <c r="D51" s="791"/>
      <c r="E51" s="791"/>
      <c r="F51" s="791"/>
      <c r="G51" s="791"/>
      <c r="H51" s="791"/>
      <c r="I51" s="791"/>
      <c r="J51" s="794">
        <v>40068</v>
      </c>
      <c r="K51" s="795"/>
      <c r="L51" s="347">
        <f t="shared" si="0"/>
        <v>0</v>
      </c>
      <c r="M51" s="836"/>
    </row>
    <row r="52" spans="1:13" ht="15" customHeight="1">
      <c r="A52" s="788"/>
      <c r="B52" s="789"/>
      <c r="C52" s="791" t="s">
        <v>358</v>
      </c>
      <c r="D52" s="791"/>
      <c r="E52" s="791"/>
      <c r="F52" s="791"/>
      <c r="G52" s="791"/>
      <c r="H52" s="791"/>
      <c r="I52" s="791"/>
      <c r="J52" s="792">
        <v>80136</v>
      </c>
      <c r="K52" s="793"/>
      <c r="L52" s="347">
        <f t="shared" si="0"/>
        <v>0</v>
      </c>
      <c r="M52" s="836"/>
    </row>
    <row r="53" spans="1:13" ht="15" customHeight="1">
      <c r="A53" s="780" t="s">
        <v>359</v>
      </c>
      <c r="B53" s="781"/>
      <c r="C53" s="781"/>
      <c r="D53" s="781"/>
      <c r="E53" s="781"/>
      <c r="F53" s="781"/>
      <c r="G53" s="781"/>
      <c r="H53" s="781"/>
      <c r="I53" s="781"/>
      <c r="J53" s="781"/>
      <c r="K53" s="781"/>
      <c r="L53" s="337"/>
      <c r="M53" s="836"/>
    </row>
    <row r="54" spans="1:13" ht="23">
      <c r="A54" s="797" t="s">
        <v>53</v>
      </c>
      <c r="B54" s="798"/>
      <c r="C54" s="825" t="s">
        <v>54</v>
      </c>
      <c r="D54" s="825"/>
      <c r="E54" s="825"/>
      <c r="F54" s="825"/>
      <c r="G54" s="825"/>
      <c r="H54" s="825"/>
      <c r="I54" s="825"/>
      <c r="J54" s="304" t="s">
        <v>3</v>
      </c>
      <c r="K54" s="304" t="s">
        <v>2</v>
      </c>
      <c r="L54" s="384" t="s">
        <v>310</v>
      </c>
      <c r="M54" s="836"/>
    </row>
    <row r="55" spans="1:13" ht="15" customHeight="1">
      <c r="A55" s="788"/>
      <c r="B55" s="789"/>
      <c r="C55" s="790" t="s">
        <v>360</v>
      </c>
      <c r="D55" s="790"/>
      <c r="E55" s="790"/>
      <c r="F55" s="790"/>
      <c r="G55" s="790"/>
      <c r="H55" s="790"/>
      <c r="I55" s="790"/>
      <c r="J55" s="339">
        <v>6600</v>
      </c>
      <c r="K55" s="381">
        <v>7921</v>
      </c>
      <c r="L55" s="347">
        <f ca="1">IF(TODAY()&lt;=$K$18,(J55*A55),(K55*A55))</f>
        <v>0</v>
      </c>
      <c r="M55" s="836"/>
    </row>
    <row r="56" spans="1:13" ht="15" customHeight="1">
      <c r="A56" s="788"/>
      <c r="B56" s="789"/>
      <c r="C56" s="791" t="s">
        <v>361</v>
      </c>
      <c r="D56" s="791"/>
      <c r="E56" s="791"/>
      <c r="F56" s="791"/>
      <c r="G56" s="791"/>
      <c r="H56" s="791"/>
      <c r="I56" s="791"/>
      <c r="J56" s="339">
        <v>2604</v>
      </c>
      <c r="K56" s="381">
        <v>3125</v>
      </c>
      <c r="L56" s="347">
        <f ca="1">IF(TODAY()&lt;=$K$18,(J56*A56),(K56*A56))</f>
        <v>0</v>
      </c>
      <c r="M56" s="836"/>
    </row>
    <row r="57" spans="1:13" ht="16.75" customHeight="1">
      <c r="A57" s="780" t="s">
        <v>362</v>
      </c>
      <c r="B57" s="781"/>
      <c r="C57" s="781"/>
      <c r="D57" s="781"/>
      <c r="E57" s="781"/>
      <c r="F57" s="781"/>
      <c r="G57" s="781"/>
      <c r="H57" s="781"/>
      <c r="I57" s="781"/>
      <c r="J57" s="781"/>
      <c r="K57" s="781"/>
      <c r="L57" s="337"/>
      <c r="M57" s="836"/>
    </row>
    <row r="58" spans="1:13" ht="23">
      <c r="A58" s="377" t="s">
        <v>307</v>
      </c>
      <c r="B58" s="378" t="s">
        <v>351</v>
      </c>
      <c r="C58" s="814" t="s">
        <v>54</v>
      </c>
      <c r="D58" s="814"/>
      <c r="E58" s="814"/>
      <c r="F58" s="814"/>
      <c r="G58" s="814"/>
      <c r="H58" s="814"/>
      <c r="I58" s="814"/>
      <c r="J58" s="379" t="s">
        <v>3</v>
      </c>
      <c r="K58" s="379" t="s">
        <v>2</v>
      </c>
      <c r="L58" s="380" t="s">
        <v>310</v>
      </c>
      <c r="M58" s="836"/>
    </row>
    <row r="59" spans="1:13" ht="25" customHeight="1" thickBot="1">
      <c r="A59" s="305"/>
      <c r="B59" s="307"/>
      <c r="C59" s="790" t="s">
        <v>469</v>
      </c>
      <c r="D59" s="790"/>
      <c r="E59" s="790"/>
      <c r="F59" s="790"/>
      <c r="G59" s="790"/>
      <c r="H59" s="790"/>
      <c r="I59" s="790"/>
      <c r="J59" s="794">
        <v>560</v>
      </c>
      <c r="K59" s="795"/>
      <c r="L59" s="347">
        <f>+A59*B59*J59</f>
        <v>0</v>
      </c>
      <c r="M59" s="836"/>
    </row>
    <row r="60" spans="1:13" ht="13">
      <c r="A60" s="815" t="s">
        <v>363</v>
      </c>
      <c r="B60" s="816"/>
      <c r="C60" s="816"/>
      <c r="D60" s="816"/>
      <c r="E60" s="816"/>
      <c r="F60" s="816"/>
      <c r="G60" s="816"/>
      <c r="H60" s="816"/>
      <c r="I60" s="816"/>
      <c r="J60" s="819" t="s">
        <v>55</v>
      </c>
      <c r="K60" s="820"/>
      <c r="L60" s="385">
        <f ca="1">SUM(L46:L59)</f>
        <v>0</v>
      </c>
      <c r="M60" s="836"/>
    </row>
    <row r="61" spans="1:13" ht="12.75" customHeight="1">
      <c r="A61" s="817"/>
      <c r="B61" s="818"/>
      <c r="C61" s="818"/>
      <c r="D61" s="818"/>
      <c r="E61" s="818"/>
      <c r="F61" s="818"/>
      <c r="G61" s="818"/>
      <c r="H61" s="818"/>
      <c r="I61" s="818"/>
      <c r="J61" s="821" t="s">
        <v>51</v>
      </c>
      <c r="K61" s="822"/>
      <c r="L61" s="387">
        <f ca="1">+L60*16%</f>
        <v>0</v>
      </c>
      <c r="M61" s="836"/>
    </row>
    <row r="62" spans="1:13" ht="13.5" thickBot="1">
      <c r="A62" s="817"/>
      <c r="B62" s="818"/>
      <c r="C62" s="818"/>
      <c r="D62" s="818"/>
      <c r="E62" s="818"/>
      <c r="F62" s="818"/>
      <c r="G62" s="818"/>
      <c r="H62" s="818"/>
      <c r="I62" s="818"/>
      <c r="J62" s="823" t="s">
        <v>121</v>
      </c>
      <c r="K62" s="824"/>
      <c r="L62" s="388">
        <f ca="1">+L61+L60</f>
        <v>0</v>
      </c>
      <c r="M62" s="836"/>
    </row>
    <row r="63" spans="1:13" ht="5.25" customHeight="1" thickBot="1">
      <c r="A63" s="386"/>
      <c r="B63" s="4"/>
      <c r="C63" s="4"/>
      <c r="D63" s="4"/>
      <c r="E63" s="4"/>
      <c r="F63" s="4"/>
      <c r="G63" s="4"/>
      <c r="H63" s="4"/>
      <c r="I63" s="4"/>
      <c r="J63" s="389"/>
      <c r="K63" s="389"/>
      <c r="L63" s="390"/>
      <c r="M63" s="836"/>
    </row>
    <row r="64" spans="1:13" ht="21" customHeight="1" thickBot="1">
      <c r="A64" s="812" t="s">
        <v>364</v>
      </c>
      <c r="B64" s="813"/>
      <c r="C64" s="813"/>
      <c r="D64" s="813"/>
      <c r="E64" s="813"/>
      <c r="F64" s="813"/>
      <c r="G64" s="813"/>
      <c r="H64" s="813"/>
      <c r="I64" s="813"/>
      <c r="J64" s="813"/>
      <c r="K64" s="813"/>
      <c r="L64" s="813"/>
      <c r="M64" s="836"/>
    </row>
    <row r="65" spans="1:13" ht="9" customHeight="1">
      <c r="A65" s="391"/>
      <c r="B65" s="392"/>
      <c r="C65" s="392"/>
      <c r="D65" s="392"/>
      <c r="E65" s="392"/>
      <c r="F65" s="392"/>
      <c r="G65" s="392"/>
      <c r="H65" s="392"/>
      <c r="I65" s="392"/>
      <c r="J65" s="392"/>
      <c r="K65" s="392"/>
      <c r="L65" s="392"/>
      <c r="M65" s="836"/>
    </row>
    <row r="66" spans="1:13" s="299" customFormat="1" ht="21" customHeight="1">
      <c r="A66" s="780" t="s">
        <v>1</v>
      </c>
      <c r="B66" s="781"/>
      <c r="C66" s="781"/>
      <c r="D66" s="781"/>
      <c r="E66" s="781"/>
      <c r="F66" s="781"/>
      <c r="G66" s="781"/>
      <c r="H66" s="781"/>
      <c r="I66" s="781"/>
      <c r="J66" s="781"/>
      <c r="K66" s="781"/>
      <c r="L66" s="337"/>
      <c r="M66" s="836"/>
    </row>
    <row r="67" spans="1:13" s="299" customFormat="1" ht="25.75" customHeight="1">
      <c r="A67" s="786" t="s">
        <v>365</v>
      </c>
      <c r="B67" s="787"/>
      <c r="C67" s="787"/>
      <c r="D67" s="787"/>
      <c r="E67" s="787"/>
      <c r="F67" s="787"/>
      <c r="G67" s="787"/>
      <c r="H67" s="787"/>
      <c r="I67" s="787"/>
      <c r="J67" s="787"/>
      <c r="K67" s="787"/>
      <c r="L67" s="787"/>
      <c r="M67" s="836"/>
    </row>
    <row r="68" spans="1:13" s="299" customFormat="1" ht="25.5" customHeight="1">
      <c r="A68" s="786" t="s">
        <v>366</v>
      </c>
      <c r="B68" s="787"/>
      <c r="C68" s="787"/>
      <c r="D68" s="787"/>
      <c r="E68" s="787"/>
      <c r="F68" s="787"/>
      <c r="G68" s="787"/>
      <c r="H68" s="787"/>
      <c r="I68" s="787"/>
      <c r="J68" s="787"/>
      <c r="K68" s="787"/>
      <c r="L68" s="787"/>
      <c r="M68" s="836"/>
    </row>
    <row r="69" spans="1:13" s="299" customFormat="1" ht="14.25" customHeight="1">
      <c r="A69" s="786" t="s">
        <v>367</v>
      </c>
      <c r="B69" s="787"/>
      <c r="C69" s="787"/>
      <c r="D69" s="787"/>
      <c r="E69" s="787"/>
      <c r="F69" s="787"/>
      <c r="G69" s="787"/>
      <c r="H69" s="787"/>
      <c r="I69" s="787"/>
      <c r="J69" s="787"/>
      <c r="K69" s="787"/>
      <c r="L69" s="787"/>
      <c r="M69" s="836"/>
    </row>
    <row r="70" spans="1:13" s="299" customFormat="1" ht="12.75" customHeight="1">
      <c r="A70" s="786" t="s">
        <v>435</v>
      </c>
      <c r="B70" s="787"/>
      <c r="C70" s="787"/>
      <c r="D70" s="787"/>
      <c r="E70" s="787"/>
      <c r="F70" s="787"/>
      <c r="G70" s="787"/>
      <c r="H70" s="787"/>
      <c r="I70" s="787"/>
      <c r="J70" s="787"/>
      <c r="K70" s="787"/>
      <c r="L70" s="787"/>
      <c r="M70" s="836"/>
    </row>
    <row r="71" spans="1:13" s="299" customFormat="1" ht="12.75" customHeight="1">
      <c r="A71" s="786" t="s">
        <v>470</v>
      </c>
      <c r="B71" s="787"/>
      <c r="C71" s="787"/>
      <c r="D71" s="787"/>
      <c r="E71" s="787"/>
      <c r="F71" s="787"/>
      <c r="G71" s="787"/>
      <c r="H71" s="787"/>
      <c r="I71" s="787"/>
      <c r="J71" s="787"/>
      <c r="K71" s="787"/>
      <c r="L71" s="787"/>
      <c r="M71" s="836"/>
    </row>
    <row r="72" spans="1:13" s="299" customFormat="1" ht="15" customHeight="1">
      <c r="A72" s="799" t="s">
        <v>368</v>
      </c>
      <c r="B72" s="800"/>
      <c r="C72" s="800"/>
      <c r="D72" s="800"/>
      <c r="E72" s="800"/>
      <c r="F72" s="800"/>
      <c r="G72" s="800"/>
      <c r="H72" s="800"/>
      <c r="I72" s="800"/>
      <c r="J72" s="800"/>
      <c r="K72" s="800"/>
      <c r="L72" s="800"/>
      <c r="M72" s="836"/>
    </row>
    <row r="73" spans="1:13" s="299" customFormat="1">
      <c r="A73" s="786" t="s">
        <v>369</v>
      </c>
      <c r="B73" s="787"/>
      <c r="C73" s="787"/>
      <c r="D73" s="787"/>
      <c r="E73" s="787"/>
      <c r="F73" s="787"/>
      <c r="G73" s="787"/>
      <c r="H73" s="787"/>
      <c r="I73" s="787"/>
      <c r="J73" s="787"/>
      <c r="K73" s="787"/>
      <c r="L73" s="787"/>
      <c r="M73" s="836"/>
    </row>
    <row r="74" spans="1:13" s="299" customFormat="1" ht="27.65" customHeight="1">
      <c r="A74" s="786" t="s">
        <v>471</v>
      </c>
      <c r="B74" s="787"/>
      <c r="C74" s="787"/>
      <c r="D74" s="787"/>
      <c r="E74" s="787"/>
      <c r="F74" s="787"/>
      <c r="G74" s="787"/>
      <c r="H74" s="787"/>
      <c r="I74" s="787"/>
      <c r="J74" s="787"/>
      <c r="K74" s="787"/>
      <c r="L74" s="787"/>
      <c r="M74" s="836"/>
    </row>
    <row r="75" spans="1:13" s="299" customFormat="1" ht="27" customHeight="1">
      <c r="A75" s="810" t="s">
        <v>370</v>
      </c>
      <c r="B75" s="811"/>
      <c r="C75" s="811"/>
      <c r="D75" s="811"/>
      <c r="E75" s="811"/>
      <c r="F75" s="811"/>
      <c r="G75" s="811"/>
      <c r="H75" s="811"/>
      <c r="I75" s="811"/>
      <c r="J75" s="811"/>
      <c r="K75" s="811"/>
      <c r="L75" s="811"/>
      <c r="M75" s="836"/>
    </row>
    <row r="76" spans="1:13" s="299" customFormat="1" ht="28" customHeight="1">
      <c r="A76" s="802" t="s">
        <v>472</v>
      </c>
      <c r="B76" s="803"/>
      <c r="C76" s="803"/>
      <c r="D76" s="803"/>
      <c r="E76" s="803"/>
      <c r="F76" s="803"/>
      <c r="G76" s="803"/>
      <c r="H76" s="803"/>
      <c r="I76" s="803"/>
      <c r="J76" s="803"/>
      <c r="K76" s="803"/>
      <c r="L76" s="803"/>
      <c r="M76" s="836"/>
    </row>
    <row r="77" spans="1:13" s="299" customFormat="1" ht="12.75" customHeight="1">
      <c r="A77" s="802" t="s">
        <v>371</v>
      </c>
      <c r="B77" s="803"/>
      <c r="C77" s="803"/>
      <c r="D77" s="803"/>
      <c r="E77" s="803"/>
      <c r="F77" s="803"/>
      <c r="G77" s="803"/>
      <c r="H77" s="803"/>
      <c r="I77" s="803"/>
      <c r="J77" s="803"/>
      <c r="K77" s="803"/>
      <c r="L77" s="803"/>
      <c r="M77" s="836"/>
    </row>
    <row r="78" spans="1:13" s="299" customFormat="1" ht="12.75" customHeight="1">
      <c r="A78" s="802" t="s">
        <v>372</v>
      </c>
      <c r="B78" s="803"/>
      <c r="C78" s="803"/>
      <c r="D78" s="803"/>
      <c r="E78" s="803"/>
      <c r="F78" s="803"/>
      <c r="G78" s="803"/>
      <c r="H78" s="803"/>
      <c r="I78" s="803"/>
      <c r="J78" s="803"/>
      <c r="K78" s="803"/>
      <c r="L78" s="803"/>
      <c r="M78" s="836"/>
    </row>
    <row r="79" spans="1:13" s="299" customFormat="1" ht="16.5" customHeight="1">
      <c r="A79" s="802" t="s">
        <v>373</v>
      </c>
      <c r="B79" s="803"/>
      <c r="C79" s="803"/>
      <c r="D79" s="803"/>
      <c r="E79" s="803"/>
      <c r="F79" s="803"/>
      <c r="G79" s="803"/>
      <c r="H79" s="803"/>
      <c r="I79" s="803"/>
      <c r="J79" s="803"/>
      <c r="K79" s="803"/>
      <c r="L79" s="803"/>
      <c r="M79" s="836"/>
    </row>
    <row r="80" spans="1:13" s="299" customFormat="1" ht="24" customHeight="1">
      <c r="A80" s="802" t="s">
        <v>374</v>
      </c>
      <c r="B80" s="803"/>
      <c r="C80" s="803"/>
      <c r="D80" s="803"/>
      <c r="E80" s="803"/>
      <c r="F80" s="803"/>
      <c r="G80" s="803"/>
      <c r="H80" s="803"/>
      <c r="I80" s="803"/>
      <c r="J80" s="803"/>
      <c r="K80" s="803"/>
      <c r="L80" s="803"/>
      <c r="M80" s="836"/>
    </row>
    <row r="81" spans="1:13" s="299" customFormat="1" ht="25.5" customHeight="1">
      <c r="A81" s="802" t="s">
        <v>436</v>
      </c>
      <c r="B81" s="803"/>
      <c r="C81" s="803"/>
      <c r="D81" s="803"/>
      <c r="E81" s="803"/>
      <c r="F81" s="803"/>
      <c r="G81" s="803"/>
      <c r="H81" s="803"/>
      <c r="I81" s="803"/>
      <c r="J81" s="803"/>
      <c r="K81" s="803"/>
      <c r="L81" s="803"/>
      <c r="M81" s="836"/>
    </row>
    <row r="82" spans="1:13" s="9" customFormat="1" ht="15" customHeight="1">
      <c r="A82" s="615" t="s">
        <v>89</v>
      </c>
      <c r="B82" s="616"/>
      <c r="C82" s="616"/>
      <c r="D82" s="616"/>
      <c r="E82" s="616"/>
      <c r="F82" s="616"/>
      <c r="G82" s="616"/>
      <c r="H82" s="616"/>
      <c r="I82" s="616"/>
      <c r="J82" s="616"/>
      <c r="K82" s="616"/>
      <c r="L82" s="617"/>
      <c r="M82" s="836"/>
    </row>
    <row r="83" spans="1:13" s="299" customFormat="1" ht="41.25" customHeight="1">
      <c r="A83" s="804" t="s">
        <v>473</v>
      </c>
      <c r="B83" s="805"/>
      <c r="C83" s="805"/>
      <c r="D83" s="805"/>
      <c r="E83" s="805"/>
      <c r="F83" s="805"/>
      <c r="G83" s="805"/>
      <c r="H83" s="805"/>
      <c r="I83" s="805"/>
      <c r="J83" s="805"/>
      <c r="K83" s="805"/>
      <c r="L83" s="806"/>
      <c r="M83" s="836"/>
    </row>
    <row r="84" spans="1:13" s="299" customFormat="1">
      <c r="A84" s="807"/>
      <c r="B84" s="808"/>
      <c r="C84" s="808"/>
      <c r="D84" s="808"/>
      <c r="E84" s="808"/>
      <c r="F84" s="808"/>
      <c r="G84" s="808"/>
      <c r="H84" s="808"/>
      <c r="I84" s="808"/>
      <c r="J84" s="808"/>
      <c r="K84" s="808"/>
      <c r="L84" s="808"/>
      <c r="M84" s="836"/>
    </row>
    <row r="85" spans="1:13" s="299" customFormat="1" ht="3" customHeight="1" thickBot="1">
      <c r="A85" s="686"/>
      <c r="B85" s="687"/>
      <c r="C85" s="687"/>
      <c r="D85" s="687"/>
      <c r="E85" s="687"/>
      <c r="F85" s="687"/>
      <c r="G85" s="687"/>
      <c r="H85" s="687"/>
      <c r="I85" s="687"/>
      <c r="J85" s="687"/>
      <c r="K85" s="687"/>
      <c r="L85" s="809"/>
      <c r="M85" s="836"/>
    </row>
    <row r="86" spans="1:13" ht="35.25" customHeight="1">
      <c r="A86" s="670" t="s">
        <v>57</v>
      </c>
      <c r="B86" s="671"/>
      <c r="C86" s="671"/>
      <c r="D86" s="671"/>
      <c r="E86" s="671"/>
      <c r="F86" s="671"/>
      <c r="G86" s="671"/>
      <c r="H86" s="671"/>
      <c r="I86" s="671"/>
      <c r="J86" s="671"/>
      <c r="K86" s="671"/>
      <c r="L86" s="671"/>
      <c r="M86" s="836"/>
    </row>
    <row r="87" spans="1:13" ht="24.75" customHeight="1">
      <c r="A87" s="672" t="s">
        <v>0</v>
      </c>
      <c r="B87" s="672"/>
      <c r="C87" s="672"/>
      <c r="D87" s="672"/>
      <c r="E87" s="672"/>
      <c r="F87" s="672"/>
      <c r="G87" s="672"/>
      <c r="H87" s="672"/>
      <c r="I87" s="672"/>
      <c r="J87" s="672"/>
      <c r="K87" s="672"/>
      <c r="L87" s="672"/>
      <c r="M87" s="836"/>
    </row>
    <row r="88" spans="1:13" ht="16" thickBot="1">
      <c r="A88" s="673" t="s">
        <v>90</v>
      </c>
      <c r="B88" s="674"/>
      <c r="C88" s="674"/>
      <c r="D88" s="674"/>
      <c r="E88" s="674"/>
      <c r="F88" s="674"/>
      <c r="G88" s="674"/>
      <c r="H88" s="674"/>
      <c r="I88" s="674"/>
      <c r="J88" s="674"/>
      <c r="K88" s="674"/>
      <c r="L88" s="674"/>
      <c r="M88" s="837"/>
    </row>
    <row r="99" spans="6:7" ht="12.5">
      <c r="F99" s="393"/>
      <c r="G99" s="394"/>
    </row>
    <row r="100" spans="6:7">
      <c r="F100" s="395"/>
      <c r="G100" s="393"/>
    </row>
    <row r="101" spans="6:7">
      <c r="F101" s="395"/>
      <c r="G101" s="393"/>
    </row>
    <row r="102" spans="6:7">
      <c r="F102" s="395"/>
      <c r="G102" s="393"/>
    </row>
  </sheetData>
  <sheetProtection algorithmName="SHA-512" hashValue="sgtTpTSnTrtPtDl3+94FX6a5Y6+6F9Q1+J11a5npaGh6GwKZdElFXxx6PG0V3yXfhckOXNNppfttWuhE+WFLrw==" saltValue="WUfU2PL4toLyl2GWjeZAjQ==" spinCount="100000" sheet="1" objects="1" scenarios="1"/>
  <mergeCells count="100">
    <mergeCell ref="A82:L82"/>
    <mergeCell ref="D9:H9"/>
    <mergeCell ref="K9:L10"/>
    <mergeCell ref="D10:H10"/>
    <mergeCell ref="D11:H11"/>
    <mergeCell ref="J11:L11"/>
    <mergeCell ref="D12:H12"/>
    <mergeCell ref="J12:L12"/>
    <mergeCell ref="J13:L13"/>
    <mergeCell ref="D14:H14"/>
    <mergeCell ref="J14:L14"/>
    <mergeCell ref="D15:H15"/>
    <mergeCell ref="A17:L17"/>
    <mergeCell ref="I36:L36"/>
    <mergeCell ref="I37:L37"/>
    <mergeCell ref="A39:L39"/>
    <mergeCell ref="K2:M3"/>
    <mergeCell ref="E3:J3"/>
    <mergeCell ref="E4:J4"/>
    <mergeCell ref="A5:M5"/>
    <mergeCell ref="H6:I6"/>
    <mergeCell ref="J6:L6"/>
    <mergeCell ref="M6:M88"/>
    <mergeCell ref="A7:L7"/>
    <mergeCell ref="D8:H8"/>
    <mergeCell ref="K8:L8"/>
    <mergeCell ref="A80:L80"/>
    <mergeCell ref="H20:L20"/>
    <mergeCell ref="B22:F22"/>
    <mergeCell ref="A24:L24"/>
    <mergeCell ref="A25:L25"/>
    <mergeCell ref="D13:H13"/>
    <mergeCell ref="B20:F20"/>
    <mergeCell ref="C45:I45"/>
    <mergeCell ref="G28:G29"/>
    <mergeCell ref="H28:L29"/>
    <mergeCell ref="B30:C30"/>
    <mergeCell ref="H30:L30"/>
    <mergeCell ref="I32:L32"/>
    <mergeCell ref="I33:L33"/>
    <mergeCell ref="J22:L22"/>
    <mergeCell ref="J51:K51"/>
    <mergeCell ref="A51:B51"/>
    <mergeCell ref="C51:I51"/>
    <mergeCell ref="A52:B52"/>
    <mergeCell ref="A40:L42"/>
    <mergeCell ref="A44:K44"/>
    <mergeCell ref="C48:I48"/>
    <mergeCell ref="J48:K48"/>
    <mergeCell ref="A50:B50"/>
    <mergeCell ref="C50:I50"/>
    <mergeCell ref="J50:K50"/>
    <mergeCell ref="A78:L78"/>
    <mergeCell ref="A67:L67"/>
    <mergeCell ref="C52:I52"/>
    <mergeCell ref="A64:L64"/>
    <mergeCell ref="A66:K66"/>
    <mergeCell ref="A57:K57"/>
    <mergeCell ref="C58:I58"/>
    <mergeCell ref="C59:I59"/>
    <mergeCell ref="J59:K59"/>
    <mergeCell ref="A60:I62"/>
    <mergeCell ref="J60:K60"/>
    <mergeCell ref="J61:K61"/>
    <mergeCell ref="J62:K62"/>
    <mergeCell ref="A53:K53"/>
    <mergeCell ref="A54:B54"/>
    <mergeCell ref="C54:I54"/>
    <mergeCell ref="A71:L71"/>
    <mergeCell ref="A72:L72"/>
    <mergeCell ref="A87:L87"/>
    <mergeCell ref="A88:L88"/>
    <mergeCell ref="J15:L15"/>
    <mergeCell ref="A79:L79"/>
    <mergeCell ref="A81:L81"/>
    <mergeCell ref="A83:L83"/>
    <mergeCell ref="A84:L84"/>
    <mergeCell ref="A85:L85"/>
    <mergeCell ref="A86:L86"/>
    <mergeCell ref="A73:L73"/>
    <mergeCell ref="A74:L74"/>
    <mergeCell ref="A75:L75"/>
    <mergeCell ref="A76:L76"/>
    <mergeCell ref="A77:L77"/>
    <mergeCell ref="K18:L18"/>
    <mergeCell ref="A18:J18"/>
    <mergeCell ref="A68:L68"/>
    <mergeCell ref="A69:L69"/>
    <mergeCell ref="A70:L70"/>
    <mergeCell ref="A55:B55"/>
    <mergeCell ref="C55:I55"/>
    <mergeCell ref="A56:B56"/>
    <mergeCell ref="C56:I56"/>
    <mergeCell ref="J52:K52"/>
    <mergeCell ref="A49:B49"/>
    <mergeCell ref="C49:I49"/>
    <mergeCell ref="J49:K49"/>
    <mergeCell ref="C46:I46"/>
    <mergeCell ref="A47:K47"/>
    <mergeCell ref="A48:B48"/>
  </mergeCells>
  <printOptions horizontalCentered="1"/>
  <pageMargins left="0.39370078740157483" right="0.39370078740157483" top="0.39370078740157483" bottom="0.39370078740157483" header="0" footer="0"/>
  <pageSetup scale="50" fitToHeight="5"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06539-06FA-4EDD-987D-CEFF43BFB9B1}">
  <sheetPr>
    <tabColor rgb="FF00B0F0"/>
    <pageSetUpPr fitToPage="1"/>
  </sheetPr>
  <dimension ref="A1:M106"/>
  <sheetViews>
    <sheetView showGridLines="0" zoomScaleNormal="100" zoomScaleSheetLayoutView="100" workbookViewId="0"/>
  </sheetViews>
  <sheetFormatPr baseColWidth="10" defaultColWidth="11.453125" defaultRowHeight="11.5"/>
  <cols>
    <col min="1" max="4" width="9.26953125" style="9" customWidth="1"/>
    <col min="5" max="11" width="11.453125" style="9" customWidth="1"/>
    <col min="12" max="12" width="14.26953125" style="9" customWidth="1"/>
    <col min="13" max="13" width="7.7265625" style="9" customWidth="1"/>
    <col min="14" max="16384" width="11.453125" style="9"/>
  </cols>
  <sheetData>
    <row r="1" spans="1:13" s="8" customFormat="1" ht="58" customHeight="1">
      <c r="A1" s="6"/>
      <c r="B1" s="6"/>
      <c r="C1" s="6"/>
      <c r="D1" s="7"/>
      <c r="E1" s="7"/>
      <c r="F1" s="7"/>
      <c r="G1" s="7"/>
      <c r="H1" s="7"/>
      <c r="I1" s="7"/>
      <c r="J1" s="7"/>
      <c r="K1" s="7"/>
      <c r="L1" s="7"/>
      <c r="M1" s="7"/>
    </row>
    <row r="2" spans="1:13" s="8" customFormat="1" ht="15" customHeight="1">
      <c r="A2" s="9"/>
      <c r="B2" s="9"/>
      <c r="C2" s="9"/>
      <c r="D2" s="9"/>
      <c r="E2" s="10"/>
      <c r="F2" s="11"/>
      <c r="G2" s="11"/>
      <c r="H2" s="11"/>
      <c r="I2" s="11"/>
      <c r="J2" s="11"/>
      <c r="K2" s="665"/>
      <c r="L2" s="665"/>
      <c r="M2" s="665"/>
    </row>
    <row r="3" spans="1:13" s="8" customFormat="1" ht="15" customHeight="1">
      <c r="A3" s="9"/>
      <c r="B3" s="9"/>
      <c r="C3" s="9"/>
      <c r="D3" s="12"/>
      <c r="E3" s="467" t="s">
        <v>58</v>
      </c>
      <c r="F3" s="467"/>
      <c r="G3" s="467"/>
      <c r="H3" s="467"/>
      <c r="I3" s="467"/>
      <c r="J3" s="467"/>
      <c r="K3" s="665"/>
      <c r="L3" s="665"/>
      <c r="M3" s="665"/>
    </row>
    <row r="4" spans="1:13" s="8" customFormat="1" ht="30" customHeight="1" thickBot="1">
      <c r="A4" s="9"/>
      <c r="B4" s="9"/>
      <c r="C4" s="9"/>
      <c r="D4" s="9"/>
      <c r="E4" s="468" t="s">
        <v>59</v>
      </c>
      <c r="F4" s="468"/>
      <c r="G4" s="468"/>
      <c r="H4" s="468"/>
      <c r="I4" s="468"/>
      <c r="J4" s="468"/>
      <c r="K4" s="10"/>
      <c r="L4" s="13"/>
      <c r="M4" s="9"/>
    </row>
    <row r="5" spans="1:13" s="8" customFormat="1" ht="36.75" customHeight="1" thickBot="1">
      <c r="A5" s="469" t="s">
        <v>440</v>
      </c>
      <c r="B5" s="470"/>
      <c r="C5" s="470"/>
      <c r="D5" s="470"/>
      <c r="E5" s="470"/>
      <c r="F5" s="470"/>
      <c r="G5" s="470"/>
      <c r="H5" s="470"/>
      <c r="I5" s="470"/>
      <c r="J5" s="470"/>
      <c r="K5" s="470"/>
      <c r="L5" s="470"/>
      <c r="M5" s="471"/>
    </row>
    <row r="6" spans="1:13" s="8" customFormat="1" ht="12.75" customHeight="1">
      <c r="A6" s="14" t="s">
        <v>40</v>
      </c>
      <c r="B6" s="15" t="str">
        <f>+'DATOS MAESTROS'!B3</f>
        <v>IBTM 2026</v>
      </c>
      <c r="C6" s="16"/>
      <c r="D6" s="16"/>
      <c r="E6" s="16"/>
      <c r="F6" s="16"/>
      <c r="G6" s="17"/>
      <c r="H6" s="472" t="s">
        <v>39</v>
      </c>
      <c r="I6" s="473"/>
      <c r="J6" s="474" t="str">
        <f>+'DATOS MAESTROS'!B4</f>
        <v>Agosto 19 - 20, 2026</v>
      </c>
      <c r="K6" s="475"/>
      <c r="L6" s="475"/>
      <c r="M6" s="885" t="s">
        <v>52</v>
      </c>
    </row>
    <row r="7" spans="1:13" s="8" customFormat="1" ht="14.5" thickBot="1">
      <c r="A7" s="479" t="s">
        <v>38</v>
      </c>
      <c r="B7" s="480"/>
      <c r="C7" s="480"/>
      <c r="D7" s="480"/>
      <c r="E7" s="480"/>
      <c r="F7" s="480"/>
      <c r="G7" s="480"/>
      <c r="H7" s="480"/>
      <c r="I7" s="480"/>
      <c r="J7" s="480"/>
      <c r="K7" s="480"/>
      <c r="L7" s="480"/>
      <c r="M7" s="886"/>
    </row>
    <row r="8" spans="1:13" s="8" customFormat="1" ht="13" thickBot="1">
      <c r="A8" s="18" t="s">
        <v>37</v>
      </c>
      <c r="B8" s="19"/>
      <c r="C8" s="19"/>
      <c r="D8" s="481"/>
      <c r="E8" s="481"/>
      <c r="F8" s="481"/>
      <c r="G8" s="481"/>
      <c r="H8" s="481"/>
      <c r="I8" s="20"/>
      <c r="J8" s="20"/>
      <c r="K8" s="482" t="s">
        <v>36</v>
      </c>
      <c r="L8" s="483"/>
      <c r="M8" s="886"/>
    </row>
    <row r="9" spans="1:13" s="8" customFormat="1" ht="12.5">
      <c r="A9" s="21" t="s">
        <v>35</v>
      </c>
      <c r="B9" s="22"/>
      <c r="C9" s="22"/>
      <c r="D9" s="461"/>
      <c r="E9" s="461"/>
      <c r="F9" s="461"/>
      <c r="G9" s="461"/>
      <c r="H9" s="461"/>
      <c r="I9" s="20"/>
      <c r="J9" s="20"/>
      <c r="K9" s="489"/>
      <c r="L9" s="490"/>
      <c r="M9" s="886"/>
    </row>
    <row r="10" spans="1:13" s="8" customFormat="1" ht="13" thickBot="1">
      <c r="A10" s="21" t="s">
        <v>34</v>
      </c>
      <c r="B10" s="22"/>
      <c r="C10" s="22"/>
      <c r="D10" s="461"/>
      <c r="E10" s="461"/>
      <c r="F10" s="461"/>
      <c r="G10" s="461"/>
      <c r="H10" s="461"/>
      <c r="I10" s="20"/>
      <c r="J10" s="20"/>
      <c r="K10" s="491"/>
      <c r="L10" s="492"/>
      <c r="M10" s="886"/>
    </row>
    <row r="11" spans="1:13" s="8" customFormat="1" ht="12.5">
      <c r="A11" s="21" t="s">
        <v>33</v>
      </c>
      <c r="B11" s="22"/>
      <c r="C11" s="22"/>
      <c r="D11" s="461"/>
      <c r="E11" s="461"/>
      <c r="F11" s="461"/>
      <c r="G11" s="461"/>
      <c r="H11" s="461"/>
      <c r="I11" s="23" t="s">
        <v>32</v>
      </c>
      <c r="J11" s="462"/>
      <c r="K11" s="462"/>
      <c r="L11" s="462"/>
      <c r="M11" s="886"/>
    </row>
    <row r="12" spans="1:13" s="8" customFormat="1" ht="12.5">
      <c r="A12" s="21" t="s">
        <v>31</v>
      </c>
      <c r="B12" s="22"/>
      <c r="C12" s="22"/>
      <c r="D12" s="461"/>
      <c r="E12" s="461"/>
      <c r="F12" s="461"/>
      <c r="G12" s="461"/>
      <c r="H12" s="461"/>
      <c r="I12" s="23" t="s">
        <v>30</v>
      </c>
      <c r="J12" s="462"/>
      <c r="K12" s="462"/>
      <c r="L12" s="462"/>
      <c r="M12" s="886"/>
    </row>
    <row r="13" spans="1:13" s="8" customFormat="1" ht="12.5">
      <c r="A13" s="21" t="s">
        <v>29</v>
      </c>
      <c r="B13" s="22"/>
      <c r="C13" s="22"/>
      <c r="D13" s="461"/>
      <c r="E13" s="461"/>
      <c r="F13" s="461"/>
      <c r="G13" s="461"/>
      <c r="H13" s="461"/>
      <c r="I13" s="23" t="s">
        <v>28</v>
      </c>
      <c r="J13" s="462"/>
      <c r="K13" s="462"/>
      <c r="L13" s="462"/>
      <c r="M13" s="886"/>
    </row>
    <row r="14" spans="1:13" s="8" customFormat="1" ht="12.5">
      <c r="A14" s="21" t="s">
        <v>27</v>
      </c>
      <c r="B14" s="22"/>
      <c r="C14" s="22"/>
      <c r="D14" s="461"/>
      <c r="E14" s="461"/>
      <c r="F14" s="461"/>
      <c r="G14" s="461"/>
      <c r="H14" s="461"/>
      <c r="I14" s="23" t="s">
        <v>26</v>
      </c>
      <c r="J14" s="462"/>
      <c r="K14" s="462"/>
      <c r="L14" s="462"/>
      <c r="M14" s="886"/>
    </row>
    <row r="15" spans="1:13" s="8" customFormat="1" ht="12.5">
      <c r="A15" s="21" t="s">
        <v>25</v>
      </c>
      <c r="B15" s="22"/>
      <c r="C15" s="22"/>
      <c r="D15" s="461"/>
      <c r="E15" s="461"/>
      <c r="F15" s="461"/>
      <c r="G15" s="461"/>
      <c r="H15" s="461"/>
      <c r="I15" s="439" t="s">
        <v>91</v>
      </c>
      <c r="J15" s="462"/>
      <c r="K15" s="462"/>
      <c r="L15" s="462"/>
      <c r="M15" s="886"/>
    </row>
    <row r="16" spans="1:13" s="8" customFormat="1" ht="12.5">
      <c r="A16" s="22"/>
      <c r="B16" s="22"/>
      <c r="C16" s="22"/>
      <c r="D16" s="20"/>
      <c r="E16" s="20"/>
      <c r="F16" s="20"/>
      <c r="G16" s="20"/>
      <c r="H16" s="20"/>
      <c r="I16" s="22"/>
      <c r="J16" s="22"/>
      <c r="K16" s="22"/>
      <c r="L16" s="20"/>
      <c r="M16" s="886"/>
    </row>
    <row r="17" spans="1:13" s="8" customFormat="1" ht="14">
      <c r="A17" s="465" t="s">
        <v>24</v>
      </c>
      <c r="B17" s="466"/>
      <c r="C17" s="466"/>
      <c r="D17" s="466"/>
      <c r="E17" s="466"/>
      <c r="F17" s="466"/>
      <c r="G17" s="466"/>
      <c r="H17" s="466"/>
      <c r="I17" s="466"/>
      <c r="J17" s="466"/>
      <c r="K17" s="466"/>
      <c r="L17" s="466"/>
      <c r="M17" s="886"/>
    </row>
    <row r="18" spans="1:13" s="8" customFormat="1" ht="15" customHeight="1">
      <c r="A18" s="848" t="s">
        <v>252</v>
      </c>
      <c r="B18" s="849"/>
      <c r="C18" s="849"/>
      <c r="D18" s="849"/>
      <c r="E18" s="849"/>
      <c r="F18" s="849"/>
      <c r="G18" s="849"/>
      <c r="H18" s="849"/>
      <c r="I18" s="849"/>
      <c r="J18" s="849"/>
      <c r="K18" s="883">
        <f>'DATOS MAESTROS'!B5</f>
        <v>46231</v>
      </c>
      <c r="L18" s="884"/>
      <c r="M18" s="886"/>
    </row>
    <row r="19" spans="1:13" s="8" customFormat="1" ht="14">
      <c r="A19" s="64"/>
      <c r="B19" s="65"/>
      <c r="C19" s="65"/>
      <c r="D19" s="65"/>
      <c r="E19" s="65"/>
      <c r="F19" s="65"/>
      <c r="G19" s="65"/>
      <c r="H19" s="65"/>
      <c r="I19" s="65"/>
      <c r="J19" s="65"/>
      <c r="K19" s="66"/>
      <c r="L19" s="28"/>
      <c r="M19" s="886"/>
    </row>
    <row r="20" spans="1:13" s="8" customFormat="1" ht="20.149999999999999" customHeight="1">
      <c r="A20" s="465" t="s">
        <v>88</v>
      </c>
      <c r="B20" s="466"/>
      <c r="C20" s="466"/>
      <c r="D20" s="466"/>
      <c r="E20" s="466"/>
      <c r="F20" s="466"/>
      <c r="G20" s="466"/>
      <c r="H20" s="466"/>
      <c r="I20" s="466"/>
      <c r="J20" s="466"/>
      <c r="K20" s="466"/>
      <c r="L20" s="466"/>
      <c r="M20" s="886"/>
    </row>
    <row r="21" spans="1:13" s="8" customFormat="1" ht="12.75" customHeight="1">
      <c r="A21" s="438" t="s">
        <v>23</v>
      </c>
      <c r="B21" s="493" t="s">
        <v>22</v>
      </c>
      <c r="C21" s="493"/>
      <c r="D21" s="493"/>
      <c r="E21" s="493"/>
      <c r="F21" s="493"/>
      <c r="G21" s="30" t="s">
        <v>16</v>
      </c>
      <c r="H21" s="493" t="s">
        <v>49</v>
      </c>
      <c r="I21" s="493"/>
      <c r="J21" s="493"/>
      <c r="K21" s="493"/>
      <c r="L21" s="663"/>
      <c r="M21" s="886"/>
    </row>
    <row r="22" spans="1:13" s="8" customFormat="1" ht="12.5">
      <c r="A22" s="438"/>
      <c r="B22" s="20" t="s">
        <v>21</v>
      </c>
      <c r="C22" s="20"/>
      <c r="D22" s="458">
        <f>+'DATOS MAESTROS'!B7</f>
        <v>1010071122</v>
      </c>
      <c r="E22" s="20"/>
      <c r="F22" s="31"/>
      <c r="G22" s="32" t="s">
        <v>50</v>
      </c>
      <c r="H22" s="33" t="s">
        <v>249</v>
      </c>
      <c r="I22" s="32"/>
      <c r="J22" s="32"/>
      <c r="K22" s="496"/>
      <c r="L22" s="664"/>
      <c r="M22" s="886"/>
    </row>
    <row r="23" spans="1:13" s="8" customFormat="1" ht="12.5">
      <c r="A23" s="438" t="s">
        <v>401</v>
      </c>
      <c r="B23" s="498" t="s">
        <v>19</v>
      </c>
      <c r="C23" s="498"/>
      <c r="D23" s="499"/>
      <c r="E23" s="499"/>
      <c r="F23" s="499"/>
      <c r="G23" s="35" t="s">
        <v>93</v>
      </c>
      <c r="H23" s="20"/>
      <c r="I23" s="20"/>
      <c r="J23" s="832">
        <f>+'DATOS MAESTROS'!B6</f>
        <v>46246</v>
      </c>
      <c r="K23" s="832"/>
      <c r="L23" s="833"/>
      <c r="M23" s="886"/>
    </row>
    <row r="24" spans="1:13" s="8" customFormat="1" ht="12.5">
      <c r="A24" s="29"/>
      <c r="B24" s="34"/>
      <c r="C24" s="34"/>
      <c r="D24" s="30"/>
      <c r="E24" s="30"/>
      <c r="F24" s="30"/>
      <c r="G24" s="20"/>
      <c r="H24" s="20"/>
      <c r="I24" s="20"/>
      <c r="J24" s="36"/>
      <c r="K24" s="36"/>
      <c r="L24" s="20"/>
      <c r="M24" s="886"/>
    </row>
    <row r="25" spans="1:13" s="8" customFormat="1" ht="14">
      <c r="A25" s="465" t="s">
        <v>18</v>
      </c>
      <c r="B25" s="466"/>
      <c r="C25" s="466"/>
      <c r="D25" s="466"/>
      <c r="E25" s="466"/>
      <c r="F25" s="466"/>
      <c r="G25" s="466"/>
      <c r="H25" s="466"/>
      <c r="I25" s="466"/>
      <c r="J25" s="466"/>
      <c r="K25" s="466"/>
      <c r="L25" s="466"/>
      <c r="M25" s="886"/>
    </row>
    <row r="26" spans="1:13" s="8" customFormat="1" ht="12.5">
      <c r="A26" s="881" t="s">
        <v>17</v>
      </c>
      <c r="B26" s="882"/>
      <c r="C26" s="882"/>
      <c r="D26" s="882"/>
      <c r="E26" s="882"/>
      <c r="F26" s="882"/>
      <c r="G26" s="882"/>
      <c r="H26" s="882"/>
      <c r="I26" s="882"/>
      <c r="J26" s="882"/>
      <c r="K26" s="882"/>
      <c r="L26" s="882"/>
      <c r="M26" s="886"/>
    </row>
    <row r="27" spans="1:13" s="8" customFormat="1" ht="13" thickBot="1">
      <c r="A27" s="29" t="s">
        <v>16</v>
      </c>
      <c r="B27" s="20" t="s">
        <v>49</v>
      </c>
      <c r="C27" s="20"/>
      <c r="D27" s="20"/>
      <c r="E27" s="20"/>
      <c r="F27" s="20"/>
      <c r="G27" s="20"/>
      <c r="H27" s="33"/>
      <c r="I27" s="33"/>
      <c r="J27" s="20"/>
      <c r="K27" s="20"/>
      <c r="L27" s="20"/>
      <c r="M27" s="886"/>
    </row>
    <row r="28" spans="1:13" s="8" customFormat="1" ht="12.5">
      <c r="A28" s="37"/>
      <c r="B28" s="38"/>
      <c r="C28" s="38"/>
      <c r="D28" s="39"/>
      <c r="E28" s="39"/>
      <c r="F28" s="22"/>
      <c r="G28" s="513" t="s">
        <v>15</v>
      </c>
      <c r="H28" s="514"/>
      <c r="I28" s="515"/>
      <c r="J28" s="515"/>
      <c r="K28" s="515"/>
      <c r="L28" s="515"/>
      <c r="M28" s="886"/>
    </row>
    <row r="29" spans="1:13" s="8" customFormat="1" ht="13" thickBot="1">
      <c r="A29" s="27"/>
      <c r="B29" s="22"/>
      <c r="C29" s="22"/>
      <c r="D29" s="20"/>
      <c r="E29" s="20"/>
      <c r="F29" s="20"/>
      <c r="G29" s="513"/>
      <c r="H29" s="516"/>
      <c r="I29" s="517"/>
      <c r="J29" s="517"/>
      <c r="K29" s="517"/>
      <c r="L29" s="517"/>
      <c r="M29" s="886"/>
    </row>
    <row r="30" spans="1:13" s="8" customFormat="1" ht="12.75" customHeight="1">
      <c r="A30" s="27"/>
      <c r="B30" s="518" t="s">
        <v>14</v>
      </c>
      <c r="C30" s="518"/>
      <c r="D30" s="20"/>
      <c r="E30" s="20"/>
      <c r="F30" s="20"/>
      <c r="G30" s="20"/>
      <c r="H30" s="519" t="s">
        <v>13</v>
      </c>
      <c r="I30" s="519"/>
      <c r="J30" s="519"/>
      <c r="K30" s="519"/>
      <c r="L30" s="519"/>
      <c r="M30" s="886"/>
    </row>
    <row r="31" spans="1:13" s="8" customFormat="1" ht="12.75" customHeight="1" thickBot="1">
      <c r="A31" s="27"/>
      <c r="B31" s="42" t="s">
        <v>12</v>
      </c>
      <c r="C31" s="43"/>
      <c r="E31" s="44" t="s">
        <v>11</v>
      </c>
      <c r="F31" s="45"/>
      <c r="G31" s="20"/>
      <c r="H31" s="41"/>
      <c r="I31" s="41"/>
      <c r="J31" s="41"/>
      <c r="K31" s="41"/>
      <c r="L31" s="41"/>
      <c r="M31" s="886"/>
    </row>
    <row r="32" spans="1:13" s="8" customFormat="1" ht="12.5">
      <c r="A32" s="46"/>
      <c r="B32" s="44" t="s">
        <v>10</v>
      </c>
      <c r="C32" s="43"/>
      <c r="E32" s="44"/>
      <c r="F32" s="44"/>
      <c r="G32" s="33"/>
      <c r="H32" s="33"/>
      <c r="I32" s="495"/>
      <c r="J32" s="495"/>
      <c r="K32" s="495"/>
      <c r="L32" s="495"/>
      <c r="M32" s="886"/>
    </row>
    <row r="33" spans="1:13" s="8" customFormat="1" ht="13" thickBot="1">
      <c r="A33" s="46"/>
      <c r="B33" s="47" t="s">
        <v>9</v>
      </c>
      <c r="C33" s="43"/>
      <c r="E33" s="44" t="s">
        <v>8</v>
      </c>
      <c r="F33" s="45"/>
      <c r="G33" s="20"/>
      <c r="H33" s="20"/>
      <c r="I33" s="486" t="s">
        <v>7</v>
      </c>
      <c r="J33" s="486"/>
      <c r="K33" s="486"/>
      <c r="L33" s="486"/>
      <c r="M33" s="886"/>
    </row>
    <row r="34" spans="1:13" s="8" customFormat="1" ht="12.5">
      <c r="A34" s="46"/>
      <c r="G34" s="20"/>
      <c r="H34" s="20"/>
      <c r="I34" s="48"/>
      <c r="J34" s="48"/>
      <c r="K34" s="48"/>
      <c r="L34" s="48"/>
      <c r="M34" s="886"/>
    </row>
    <row r="35" spans="1:13" s="8" customFormat="1" ht="12.5">
      <c r="A35" s="46"/>
      <c r="B35" s="44"/>
      <c r="C35" s="22"/>
      <c r="E35" s="44"/>
      <c r="F35" s="44"/>
      <c r="G35" s="20"/>
      <c r="H35" s="20"/>
      <c r="I35" s="48"/>
      <c r="J35" s="48"/>
      <c r="K35" s="48"/>
      <c r="L35" s="48"/>
      <c r="M35" s="886"/>
    </row>
    <row r="36" spans="1:13" s="8" customFormat="1" ht="12.5">
      <c r="A36" s="46"/>
      <c r="C36" s="22"/>
      <c r="G36" s="33"/>
      <c r="H36" s="33"/>
      <c r="I36" s="484"/>
      <c r="J36" s="484"/>
      <c r="K36" s="484"/>
      <c r="L36" s="484"/>
      <c r="M36" s="886"/>
    </row>
    <row r="37" spans="1:13" s="8" customFormat="1" ht="12.5">
      <c r="A37" s="49"/>
      <c r="B37" s="22"/>
      <c r="C37" s="22"/>
      <c r="D37" s="50"/>
      <c r="E37" s="50"/>
      <c r="F37" s="50"/>
      <c r="G37" s="50"/>
      <c r="H37" s="50"/>
      <c r="I37" s="485" t="s">
        <v>6</v>
      </c>
      <c r="J37" s="486"/>
      <c r="K37" s="486"/>
      <c r="L37" s="486"/>
      <c r="M37" s="886"/>
    </row>
    <row r="38" spans="1:13" s="8" customFormat="1" ht="12.5">
      <c r="A38" s="51" t="s">
        <v>5</v>
      </c>
      <c r="B38" s="52"/>
      <c r="C38" s="52"/>
      <c r="D38" s="53"/>
      <c r="E38" s="53"/>
      <c r="F38" s="53"/>
      <c r="G38" s="53"/>
      <c r="H38" s="53"/>
      <c r="I38" s="53"/>
      <c r="J38" s="53"/>
      <c r="K38" s="53"/>
      <c r="L38" s="53"/>
      <c r="M38" s="886"/>
    </row>
    <row r="39" spans="1:13" s="8" customFormat="1" ht="14">
      <c r="A39" s="658" t="s">
        <v>4</v>
      </c>
      <c r="B39" s="660"/>
      <c r="C39" s="660"/>
      <c r="D39" s="660"/>
      <c r="E39" s="660"/>
      <c r="F39" s="660"/>
      <c r="G39" s="660"/>
      <c r="H39" s="660"/>
      <c r="I39" s="660"/>
      <c r="J39" s="660"/>
      <c r="K39" s="660"/>
      <c r="L39" s="661"/>
      <c r="M39" s="886"/>
    </row>
    <row r="40" spans="1:13" s="8" customFormat="1" ht="24" customHeight="1">
      <c r="A40" s="654" t="s">
        <v>466</v>
      </c>
      <c r="B40" s="655"/>
      <c r="C40" s="655"/>
      <c r="D40" s="655"/>
      <c r="E40" s="655"/>
      <c r="F40" s="655"/>
      <c r="G40" s="655"/>
      <c r="H40" s="655"/>
      <c r="I40" s="655"/>
      <c r="J40" s="655"/>
      <c r="K40" s="655"/>
      <c r="L40" s="655"/>
      <c r="M40" s="886"/>
    </row>
    <row r="41" spans="1:13" s="8" customFormat="1" ht="19.5" customHeight="1">
      <c r="A41" s="463"/>
      <c r="B41" s="464"/>
      <c r="C41" s="464"/>
      <c r="D41" s="464"/>
      <c r="E41" s="464"/>
      <c r="F41" s="464"/>
      <c r="G41" s="464"/>
      <c r="H41" s="464"/>
      <c r="I41" s="464"/>
      <c r="J41" s="464"/>
      <c r="K41" s="464"/>
      <c r="L41" s="464"/>
      <c r="M41" s="886"/>
    </row>
    <row r="42" spans="1:13" s="8" customFormat="1" ht="18.75" customHeight="1">
      <c r="A42" s="656"/>
      <c r="B42" s="657"/>
      <c r="C42" s="657"/>
      <c r="D42" s="657"/>
      <c r="E42" s="657"/>
      <c r="F42" s="657"/>
      <c r="G42" s="657"/>
      <c r="H42" s="657"/>
      <c r="I42" s="657"/>
      <c r="J42" s="657"/>
      <c r="K42" s="657"/>
      <c r="L42" s="657"/>
      <c r="M42" s="886"/>
    </row>
    <row r="43" spans="1:13" s="8" customFormat="1" ht="18.75" customHeight="1">
      <c r="A43" s="54"/>
      <c r="B43" s="55"/>
      <c r="C43" s="55"/>
      <c r="D43" s="55"/>
      <c r="E43" s="55"/>
      <c r="F43" s="55"/>
      <c r="G43" s="55"/>
      <c r="H43" s="55"/>
      <c r="I43" s="55"/>
      <c r="J43" s="55"/>
      <c r="K43" s="55"/>
      <c r="L43" s="55"/>
      <c r="M43" s="886"/>
    </row>
    <row r="44" spans="1:13" ht="14">
      <c r="A44" s="67"/>
      <c r="B44" s="880" t="s">
        <v>60</v>
      </c>
      <c r="C44" s="880"/>
      <c r="D44" s="880"/>
      <c r="E44" s="880"/>
      <c r="F44" s="880"/>
      <c r="G44" s="880"/>
      <c r="H44" s="880"/>
      <c r="I44" s="880"/>
      <c r="J44" s="880"/>
      <c r="K44" s="880"/>
      <c r="L44" s="68"/>
      <c r="M44" s="886"/>
    </row>
    <row r="45" spans="1:13" ht="23">
      <c r="A45" s="377" t="s">
        <v>53</v>
      </c>
      <c r="B45" s="878" t="s">
        <v>54</v>
      </c>
      <c r="C45" s="878"/>
      <c r="D45" s="878"/>
      <c r="E45" s="878"/>
      <c r="F45" s="878"/>
      <c r="G45" s="878"/>
      <c r="H45" s="878"/>
      <c r="I45" s="878"/>
      <c r="J45" s="56" t="s">
        <v>3</v>
      </c>
      <c r="K45" s="56" t="s">
        <v>2</v>
      </c>
      <c r="L45" s="69" t="s">
        <v>55</v>
      </c>
      <c r="M45" s="886"/>
    </row>
    <row r="46" spans="1:13">
      <c r="A46" s="57"/>
      <c r="B46" s="879" t="s">
        <v>61</v>
      </c>
      <c r="C46" s="879"/>
      <c r="D46" s="879"/>
      <c r="E46" s="879"/>
      <c r="F46" s="879"/>
      <c r="G46" s="879"/>
      <c r="H46" s="879"/>
      <c r="I46" s="879"/>
      <c r="J46" s="70">
        <v>4212</v>
      </c>
      <c r="K46" s="70">
        <v>5055</v>
      </c>
      <c r="L46" s="71">
        <f ca="1">IF(TODAY()&lt;=$K$18,J46*A46,K46*A46)</f>
        <v>0</v>
      </c>
      <c r="M46" s="886"/>
    </row>
    <row r="47" spans="1:13">
      <c r="A47" s="57"/>
      <c r="B47" s="879" t="s">
        <v>62</v>
      </c>
      <c r="C47" s="879"/>
      <c r="D47" s="879"/>
      <c r="E47" s="879"/>
      <c r="F47" s="879"/>
      <c r="G47" s="879"/>
      <c r="H47" s="879"/>
      <c r="I47" s="879"/>
      <c r="J47" s="70">
        <v>2854</v>
      </c>
      <c r="K47" s="70">
        <v>3426</v>
      </c>
      <c r="L47" s="71">
        <f ca="1">IF(TODAY()&lt;=$K$18,J47*A47,K47*A47)</f>
        <v>0</v>
      </c>
      <c r="M47" s="886"/>
    </row>
    <row r="48" spans="1:13">
      <c r="A48" s="57"/>
      <c r="B48" s="879" t="s">
        <v>87</v>
      </c>
      <c r="C48" s="879"/>
      <c r="D48" s="879"/>
      <c r="E48" s="879"/>
      <c r="F48" s="879"/>
      <c r="G48" s="879"/>
      <c r="H48" s="879"/>
      <c r="I48" s="879"/>
      <c r="J48" s="70">
        <v>1613</v>
      </c>
      <c r="K48" s="70">
        <v>1936</v>
      </c>
      <c r="L48" s="71">
        <f ca="1">IF(TODAY()&lt;=$K$18,J48*A48,K48*A48)</f>
        <v>0</v>
      </c>
      <c r="M48" s="886"/>
    </row>
    <row r="49" spans="1:13" s="72" customFormat="1">
      <c r="A49" s="57"/>
      <c r="B49" s="879" t="s">
        <v>63</v>
      </c>
      <c r="C49" s="879"/>
      <c r="D49" s="879"/>
      <c r="E49" s="879"/>
      <c r="F49" s="879"/>
      <c r="G49" s="879"/>
      <c r="H49" s="879"/>
      <c r="I49" s="879"/>
      <c r="J49" s="70">
        <v>1613</v>
      </c>
      <c r="K49" s="70">
        <v>1936</v>
      </c>
      <c r="L49" s="71">
        <f ca="1">IF(TODAY()&lt;=$K$18,J49*A49,K49*A49)</f>
        <v>0</v>
      </c>
      <c r="M49" s="886"/>
    </row>
    <row r="50" spans="1:13" s="72" customFormat="1">
      <c r="A50" s="57"/>
      <c r="B50" s="879" t="s">
        <v>64</v>
      </c>
      <c r="C50" s="879"/>
      <c r="D50" s="879"/>
      <c r="E50" s="879"/>
      <c r="F50" s="879"/>
      <c r="G50" s="879"/>
      <c r="H50" s="879"/>
      <c r="I50" s="879"/>
      <c r="J50" s="70">
        <v>1613</v>
      </c>
      <c r="K50" s="70">
        <v>1936</v>
      </c>
      <c r="L50" s="71">
        <f ca="1">IF(TODAY()&lt;=$K$18,J50*A50,K50*A50)</f>
        <v>0</v>
      </c>
      <c r="M50" s="886"/>
    </row>
    <row r="51" spans="1:13" ht="14">
      <c r="A51" s="73"/>
      <c r="B51" s="880" t="s">
        <v>65</v>
      </c>
      <c r="C51" s="880"/>
      <c r="D51" s="880"/>
      <c r="E51" s="880"/>
      <c r="F51" s="880"/>
      <c r="G51" s="880"/>
      <c r="H51" s="880"/>
      <c r="I51" s="880"/>
      <c r="J51" s="880"/>
      <c r="K51" s="880"/>
      <c r="L51" s="68"/>
      <c r="M51" s="886"/>
    </row>
    <row r="52" spans="1:13" ht="23">
      <c r="A52" s="377" t="s">
        <v>53</v>
      </c>
      <c r="B52" s="878" t="s">
        <v>54</v>
      </c>
      <c r="C52" s="878"/>
      <c r="D52" s="878"/>
      <c r="E52" s="878"/>
      <c r="F52" s="878"/>
      <c r="G52" s="878"/>
      <c r="H52" s="878"/>
      <c r="I52" s="878"/>
      <c r="J52" s="56" t="s">
        <v>3</v>
      </c>
      <c r="K52" s="56" t="s">
        <v>2</v>
      </c>
      <c r="L52" s="69" t="s">
        <v>55</v>
      </c>
      <c r="M52" s="886"/>
    </row>
    <row r="53" spans="1:13">
      <c r="A53" s="74"/>
      <c r="B53" s="879" t="s">
        <v>66</v>
      </c>
      <c r="C53" s="879"/>
      <c r="D53" s="879"/>
      <c r="E53" s="879"/>
      <c r="F53" s="879"/>
      <c r="G53" s="879"/>
      <c r="H53" s="879"/>
      <c r="I53" s="879"/>
      <c r="J53" s="75">
        <v>15677</v>
      </c>
      <c r="K53" s="70">
        <v>18813</v>
      </c>
      <c r="L53" s="71">
        <f ca="1">IF(TODAY()&lt;=$K$18,J53*A53,K53*A53)</f>
        <v>0</v>
      </c>
      <c r="M53" s="886"/>
    </row>
    <row r="54" spans="1:13">
      <c r="A54" s="74"/>
      <c r="B54" s="879" t="s">
        <v>67</v>
      </c>
      <c r="C54" s="879"/>
      <c r="D54" s="879"/>
      <c r="E54" s="879"/>
      <c r="F54" s="879"/>
      <c r="G54" s="879"/>
      <c r="H54" s="879"/>
      <c r="I54" s="879"/>
      <c r="J54" s="75">
        <v>16079</v>
      </c>
      <c r="K54" s="70">
        <v>19294</v>
      </c>
      <c r="L54" s="71">
        <f ca="1">IF(TODAY()&lt;=$K$18,J54*A54,K54*A54)</f>
        <v>0</v>
      </c>
      <c r="M54" s="886"/>
    </row>
    <row r="55" spans="1:13">
      <c r="A55" s="74"/>
      <c r="B55" s="879" t="s">
        <v>68</v>
      </c>
      <c r="C55" s="879"/>
      <c r="D55" s="879"/>
      <c r="E55" s="879"/>
      <c r="F55" s="879"/>
      <c r="G55" s="879"/>
      <c r="H55" s="879"/>
      <c r="I55" s="879"/>
      <c r="J55" s="75">
        <v>4212</v>
      </c>
      <c r="K55" s="70">
        <v>5055</v>
      </c>
      <c r="L55" s="71">
        <f ca="1">IF(TODAY()&lt;=$K$18,J55*A55,K55*A55)</f>
        <v>0</v>
      </c>
      <c r="M55" s="886"/>
    </row>
    <row r="56" spans="1:13">
      <c r="A56" s="74"/>
      <c r="B56" s="879" t="s">
        <v>69</v>
      </c>
      <c r="C56" s="879"/>
      <c r="D56" s="879"/>
      <c r="E56" s="879"/>
      <c r="F56" s="879"/>
      <c r="G56" s="879"/>
      <c r="H56" s="879"/>
      <c r="I56" s="879"/>
      <c r="J56" s="75">
        <v>4212</v>
      </c>
      <c r="K56" s="70">
        <v>5055</v>
      </c>
      <c r="L56" s="71">
        <f ca="1">IF(TODAY()&lt;=$K$18,J56*A56,K56*A56)</f>
        <v>0</v>
      </c>
      <c r="M56" s="886"/>
    </row>
    <row r="57" spans="1:13" ht="20.25" customHeight="1" thickBot="1">
      <c r="A57" s="76"/>
      <c r="J57" s="77"/>
      <c r="K57" s="77"/>
      <c r="M57" s="886"/>
    </row>
    <row r="58" spans="1:13" ht="20.25" customHeight="1">
      <c r="A58" s="872" t="s">
        <v>70</v>
      </c>
      <c r="B58" s="873"/>
      <c r="C58" s="873"/>
      <c r="D58" s="873"/>
      <c r="E58" s="873"/>
      <c r="F58" s="873"/>
      <c r="G58" s="873"/>
      <c r="H58" s="873"/>
      <c r="I58" s="78"/>
      <c r="J58" s="864" t="s">
        <v>71</v>
      </c>
      <c r="K58" s="865"/>
      <c r="L58" s="58">
        <f ca="1">SUM(L46:L57)</f>
        <v>0</v>
      </c>
      <c r="M58" s="886"/>
    </row>
    <row r="59" spans="1:13" ht="20.25" customHeight="1">
      <c r="A59" s="76"/>
      <c r="B59" s="78"/>
      <c r="C59" s="78"/>
      <c r="D59" s="78"/>
      <c r="E59" s="78"/>
      <c r="F59" s="78"/>
      <c r="G59" s="78"/>
      <c r="H59" s="78"/>
      <c r="I59" s="78"/>
      <c r="J59" s="866" t="s">
        <v>51</v>
      </c>
      <c r="K59" s="867"/>
      <c r="L59" s="59">
        <f ca="1">+L58*16%</f>
        <v>0</v>
      </c>
      <c r="M59" s="886"/>
    </row>
    <row r="60" spans="1:13" ht="20.25" customHeight="1" thickBot="1">
      <c r="A60" s="76"/>
      <c r="B60" s="78"/>
      <c r="C60" s="78"/>
      <c r="D60" s="78"/>
      <c r="E60" s="78"/>
      <c r="F60" s="78"/>
      <c r="G60" s="78"/>
      <c r="H60" s="78"/>
      <c r="I60" s="78"/>
      <c r="J60" s="868" t="s">
        <v>56</v>
      </c>
      <c r="K60" s="869"/>
      <c r="L60" s="60">
        <f ca="1">+L58+L59</f>
        <v>0</v>
      </c>
      <c r="M60" s="886"/>
    </row>
    <row r="61" spans="1:13" ht="9.75" customHeight="1">
      <c r="A61" s="76"/>
      <c r="B61" s="78"/>
      <c r="C61" s="78"/>
      <c r="D61" s="78"/>
      <c r="E61" s="78"/>
      <c r="F61" s="78"/>
      <c r="G61" s="78"/>
      <c r="H61" s="78"/>
      <c r="I61" s="78"/>
      <c r="J61" s="78"/>
      <c r="K61" s="78"/>
      <c r="M61" s="886"/>
    </row>
    <row r="62" spans="1:13" s="61" customFormat="1" ht="21" customHeight="1">
      <c r="A62" s="511" t="s">
        <v>72</v>
      </c>
      <c r="B62" s="512"/>
      <c r="C62" s="512"/>
      <c r="D62" s="512"/>
      <c r="E62" s="512"/>
      <c r="F62" s="512"/>
      <c r="G62" s="512"/>
      <c r="H62" s="512"/>
      <c r="I62" s="512"/>
      <c r="J62" s="512"/>
      <c r="K62" s="512"/>
      <c r="L62" s="79"/>
      <c r="M62" s="886"/>
    </row>
    <row r="63" spans="1:13" s="61" customFormat="1" ht="25.5" customHeight="1">
      <c r="A63" s="870"/>
      <c r="B63" s="871"/>
      <c r="C63" s="871"/>
      <c r="D63" s="871"/>
      <c r="E63" s="871"/>
      <c r="F63" s="871"/>
      <c r="G63" s="871"/>
      <c r="H63" s="871"/>
      <c r="I63" s="871"/>
      <c r="J63" s="871"/>
      <c r="K63" s="871"/>
      <c r="L63" s="871"/>
      <c r="M63" s="886"/>
    </row>
    <row r="64" spans="1:13" s="61" customFormat="1" ht="25.5" customHeight="1">
      <c r="A64" s="870" t="s">
        <v>73</v>
      </c>
      <c r="B64" s="871"/>
      <c r="C64" s="871"/>
      <c r="D64" s="871"/>
      <c r="E64" s="871"/>
      <c r="F64" s="871"/>
      <c r="G64" s="871"/>
      <c r="H64" s="871"/>
      <c r="I64" s="871"/>
      <c r="J64" s="871"/>
      <c r="K64" s="871"/>
      <c r="L64" s="871"/>
      <c r="M64" s="886"/>
    </row>
    <row r="65" spans="1:13" s="61" customFormat="1" ht="25.5" customHeight="1" thickBot="1">
      <c r="A65" s="80"/>
      <c r="B65" s="80"/>
      <c r="C65" s="80"/>
      <c r="D65" s="80"/>
      <c r="E65" s="80"/>
      <c r="F65" s="80"/>
      <c r="G65" s="80"/>
      <c r="H65" s="80"/>
      <c r="I65" s="80"/>
      <c r="J65" s="80"/>
      <c r="K65" s="80"/>
      <c r="L65" s="80"/>
      <c r="M65" s="886"/>
    </row>
    <row r="66" spans="1:13" s="61" customFormat="1" ht="12" customHeight="1" thickBot="1">
      <c r="A66" s="81"/>
      <c r="B66" s="81"/>
      <c r="C66" s="82"/>
      <c r="D66" s="82"/>
      <c r="E66" s="82"/>
      <c r="F66" s="856" t="s">
        <v>74</v>
      </c>
      <c r="G66" s="856"/>
      <c r="H66" s="874"/>
      <c r="I66" s="859"/>
      <c r="J66" s="82"/>
      <c r="K66" s="82"/>
      <c r="L66" s="82"/>
      <c r="M66" s="886"/>
    </row>
    <row r="67" spans="1:13" s="61" customFormat="1" ht="12" customHeight="1" thickBot="1">
      <c r="A67" s="81"/>
      <c r="B67" s="81"/>
      <c r="C67" s="82"/>
      <c r="D67" s="82"/>
      <c r="E67" s="82"/>
      <c r="F67" s="82"/>
      <c r="G67" s="82"/>
      <c r="H67" s="82"/>
      <c r="I67" s="82"/>
      <c r="J67" s="82"/>
      <c r="K67" s="82"/>
      <c r="L67" s="82"/>
      <c r="M67" s="886"/>
    </row>
    <row r="68" spans="1:13" s="61" customFormat="1" ht="20.149999999999999" customHeight="1">
      <c r="A68" s="81"/>
      <c r="B68" s="81"/>
      <c r="C68" s="82"/>
      <c r="D68" s="82"/>
      <c r="E68" s="82"/>
      <c r="F68" s="83"/>
      <c r="G68" s="84"/>
      <c r="H68" s="85"/>
      <c r="I68" s="84"/>
      <c r="J68" s="82"/>
      <c r="K68" s="82"/>
      <c r="L68" s="82"/>
      <c r="M68" s="886"/>
    </row>
    <row r="69" spans="1:13" s="61" customFormat="1" ht="20.149999999999999" customHeight="1">
      <c r="A69" s="22"/>
      <c r="B69" s="22"/>
      <c r="C69" s="40"/>
      <c r="D69" s="40"/>
      <c r="E69" s="40"/>
      <c r="F69" s="86"/>
      <c r="G69" s="87"/>
      <c r="H69" s="88"/>
      <c r="I69" s="87"/>
      <c r="J69" s="40"/>
      <c r="K69" s="40"/>
      <c r="L69" s="40"/>
      <c r="M69" s="886"/>
    </row>
    <row r="70" spans="1:13" s="61" customFormat="1" ht="20.149999999999999" customHeight="1">
      <c r="A70" s="22"/>
      <c r="B70" s="22"/>
      <c r="C70" s="40"/>
      <c r="D70" s="40"/>
      <c r="E70" s="40"/>
      <c r="F70" s="86"/>
      <c r="G70" s="87"/>
      <c r="H70" s="88"/>
      <c r="I70" s="87"/>
      <c r="J70" s="40"/>
      <c r="K70" s="40"/>
      <c r="L70" s="40"/>
      <c r="M70" s="886"/>
    </row>
    <row r="71" spans="1:13" s="61" customFormat="1" ht="20.149999999999999" customHeight="1">
      <c r="A71" s="22"/>
      <c r="B71" s="22"/>
      <c r="C71" s="40"/>
      <c r="D71" s="40"/>
      <c r="E71" s="40"/>
      <c r="F71" s="86"/>
      <c r="G71" s="87"/>
      <c r="H71" s="88"/>
      <c r="I71" s="87"/>
      <c r="J71" s="40"/>
      <c r="K71" s="40"/>
      <c r="L71" s="40"/>
      <c r="M71" s="886"/>
    </row>
    <row r="72" spans="1:13" s="61" customFormat="1" ht="20.149999999999999" customHeight="1" thickBot="1">
      <c r="A72" s="22"/>
      <c r="B72" s="22"/>
      <c r="C72" s="40"/>
      <c r="D72" s="40"/>
      <c r="E72" s="40"/>
      <c r="F72" s="89"/>
      <c r="G72" s="90"/>
      <c r="H72" s="91"/>
      <c r="I72" s="90"/>
      <c r="J72" s="40"/>
      <c r="K72" s="82"/>
      <c r="L72" s="82"/>
      <c r="M72" s="886"/>
    </row>
    <row r="73" spans="1:13" s="61" customFormat="1" ht="20.149999999999999" customHeight="1">
      <c r="A73" s="22"/>
      <c r="C73" s="875" t="s">
        <v>75</v>
      </c>
      <c r="D73" s="876"/>
      <c r="E73" s="40"/>
      <c r="F73" s="92"/>
      <c r="G73" s="93"/>
      <c r="H73" s="94"/>
      <c r="I73" s="93"/>
      <c r="J73" s="82"/>
      <c r="K73" s="877"/>
      <c r="L73" s="863" t="s">
        <v>76</v>
      </c>
      <c r="M73" s="886"/>
    </row>
    <row r="74" spans="1:13" s="61" customFormat="1" ht="20.149999999999999" customHeight="1">
      <c r="A74" s="81"/>
      <c r="C74" s="875"/>
      <c r="D74" s="876"/>
      <c r="E74" s="82"/>
      <c r="F74" s="95"/>
      <c r="G74" s="96"/>
      <c r="H74" s="97"/>
      <c r="I74" s="96"/>
      <c r="J74" s="82"/>
      <c r="K74" s="876"/>
      <c r="L74" s="863"/>
      <c r="M74" s="886"/>
    </row>
    <row r="75" spans="1:13" s="61" customFormat="1" ht="20.149999999999999" customHeight="1">
      <c r="A75" s="98"/>
      <c r="B75" s="98"/>
      <c r="C75" s="82"/>
      <c r="D75" s="82"/>
      <c r="E75" s="82"/>
      <c r="F75" s="95"/>
      <c r="G75" s="96"/>
      <c r="H75" s="97"/>
      <c r="I75" s="96"/>
      <c r="J75" s="82"/>
      <c r="K75" s="82"/>
      <c r="L75" s="82"/>
      <c r="M75" s="886"/>
    </row>
    <row r="76" spans="1:13" s="61" customFormat="1" ht="20.149999999999999" customHeight="1">
      <c r="A76" s="81"/>
      <c r="B76" s="81"/>
      <c r="C76" s="82"/>
      <c r="D76" s="82"/>
      <c r="E76" s="82"/>
      <c r="F76" s="95"/>
      <c r="G76" s="96"/>
      <c r="H76" s="97"/>
      <c r="I76" s="96"/>
      <c r="J76" s="82"/>
      <c r="K76" s="82"/>
      <c r="L76" s="82"/>
      <c r="M76" s="886"/>
    </row>
    <row r="77" spans="1:13" s="61" customFormat="1" ht="20.149999999999999" customHeight="1" thickBot="1">
      <c r="A77" s="81"/>
      <c r="B77" s="81"/>
      <c r="C77" s="82"/>
      <c r="D77" s="82"/>
      <c r="E77" s="82"/>
      <c r="F77" s="99"/>
      <c r="G77" s="100"/>
      <c r="H77" s="101"/>
      <c r="I77" s="100"/>
      <c r="J77" s="82"/>
      <c r="K77" s="82"/>
      <c r="L77" s="82"/>
      <c r="M77" s="886"/>
    </row>
    <row r="78" spans="1:13" s="61" customFormat="1" ht="20.149999999999999" customHeight="1">
      <c r="A78" s="81"/>
      <c r="B78" s="81"/>
      <c r="C78" s="82"/>
      <c r="D78" s="82"/>
      <c r="E78" s="82"/>
      <c r="F78" s="82"/>
      <c r="G78" s="856" t="s">
        <v>77</v>
      </c>
      <c r="H78" s="856"/>
      <c r="I78" s="82"/>
      <c r="J78" s="82"/>
      <c r="K78" s="82"/>
      <c r="L78" s="82"/>
      <c r="M78" s="886"/>
    </row>
    <row r="79" spans="1:13" s="61" customFormat="1" ht="12" customHeight="1" thickBot="1">
      <c r="A79" s="81"/>
      <c r="B79" s="81"/>
      <c r="C79" s="82"/>
      <c r="D79" s="82"/>
      <c r="E79" s="82"/>
      <c r="F79" s="82"/>
      <c r="G79" s="82"/>
      <c r="H79" s="82"/>
      <c r="I79" s="82"/>
      <c r="J79" s="82"/>
      <c r="K79" s="82"/>
      <c r="L79" s="82"/>
      <c r="M79" s="886"/>
    </row>
    <row r="80" spans="1:13" s="61" customFormat="1" ht="24" customHeight="1" thickBot="1">
      <c r="A80" s="81"/>
      <c r="B80" s="81"/>
      <c r="C80" s="82"/>
      <c r="D80" s="82"/>
      <c r="E80" s="82"/>
      <c r="F80" s="856" t="s">
        <v>78</v>
      </c>
      <c r="G80" s="857"/>
      <c r="H80" s="858"/>
      <c r="I80" s="859"/>
      <c r="J80" s="82"/>
      <c r="K80" s="82"/>
      <c r="L80" s="82"/>
      <c r="M80" s="886"/>
    </row>
    <row r="81" spans="1:13" s="61" customFormat="1" ht="15" customHeight="1">
      <c r="A81" s="22"/>
      <c r="B81" s="22"/>
      <c r="C81" s="22"/>
      <c r="D81" s="22"/>
      <c r="E81" s="22"/>
      <c r="F81" s="22"/>
      <c r="G81" s="22"/>
      <c r="H81" s="22"/>
      <c r="I81" s="22"/>
      <c r="J81" s="22"/>
      <c r="K81" s="22"/>
      <c r="L81" s="22"/>
      <c r="M81" s="886"/>
    </row>
    <row r="82" spans="1:13" s="61" customFormat="1" ht="13">
      <c r="A82" s="511" t="s">
        <v>1</v>
      </c>
      <c r="B82" s="512"/>
      <c r="C82" s="512"/>
      <c r="D82" s="512"/>
      <c r="E82" s="512"/>
      <c r="F82" s="512"/>
      <c r="G82" s="512"/>
      <c r="H82" s="512"/>
      <c r="I82" s="512"/>
      <c r="J82" s="512"/>
      <c r="K82" s="512"/>
      <c r="L82" s="79"/>
      <c r="M82" s="886"/>
    </row>
    <row r="83" spans="1:13" s="50" customFormat="1" ht="30" customHeight="1">
      <c r="A83" s="850" t="s">
        <v>420</v>
      </c>
      <c r="B83" s="851"/>
      <c r="C83" s="851"/>
      <c r="D83" s="851"/>
      <c r="E83" s="851"/>
      <c r="F83" s="851"/>
      <c r="G83" s="851"/>
      <c r="H83" s="851"/>
      <c r="I83" s="851"/>
      <c r="J83" s="851"/>
      <c r="K83" s="851"/>
      <c r="L83" s="852"/>
      <c r="M83" s="886"/>
    </row>
    <row r="84" spans="1:13" s="50" customFormat="1" ht="30" customHeight="1">
      <c r="A84" s="850" t="s">
        <v>79</v>
      </c>
      <c r="B84" s="851"/>
      <c r="C84" s="851"/>
      <c r="D84" s="851"/>
      <c r="E84" s="851"/>
      <c r="F84" s="851"/>
      <c r="G84" s="851"/>
      <c r="H84" s="851"/>
      <c r="I84" s="851"/>
      <c r="J84" s="851"/>
      <c r="K84" s="851"/>
      <c r="L84" s="852"/>
      <c r="M84" s="886"/>
    </row>
    <row r="85" spans="1:13" s="50" customFormat="1" ht="30" customHeight="1">
      <c r="A85" s="853" t="s">
        <v>474</v>
      </c>
      <c r="B85" s="854"/>
      <c r="C85" s="854"/>
      <c r="D85" s="854"/>
      <c r="E85" s="854"/>
      <c r="F85" s="854"/>
      <c r="G85" s="854"/>
      <c r="H85" s="854"/>
      <c r="I85" s="854"/>
      <c r="J85" s="854"/>
      <c r="K85" s="854"/>
      <c r="L85" s="855"/>
      <c r="M85" s="886"/>
    </row>
    <row r="86" spans="1:13" s="50" customFormat="1" ht="11.25" customHeight="1">
      <c r="A86" s="850" t="s">
        <v>80</v>
      </c>
      <c r="B86" s="851"/>
      <c r="C86" s="851"/>
      <c r="D86" s="851"/>
      <c r="E86" s="851"/>
      <c r="F86" s="851"/>
      <c r="G86" s="851"/>
      <c r="H86" s="851"/>
      <c r="I86" s="851"/>
      <c r="J86" s="851"/>
      <c r="K86" s="851"/>
      <c r="L86" s="852"/>
      <c r="M86" s="886"/>
    </row>
    <row r="87" spans="1:13" s="50" customFormat="1" ht="12.75" customHeight="1">
      <c r="A87" s="850" t="s">
        <v>421</v>
      </c>
      <c r="B87" s="851"/>
      <c r="C87" s="851"/>
      <c r="D87" s="851"/>
      <c r="E87" s="851"/>
      <c r="F87" s="851"/>
      <c r="G87" s="851"/>
      <c r="H87" s="851"/>
      <c r="I87" s="851"/>
      <c r="J87" s="851"/>
      <c r="K87" s="851"/>
      <c r="L87" s="852"/>
      <c r="M87" s="886"/>
    </row>
    <row r="88" spans="1:13" s="50" customFormat="1" ht="12" customHeight="1">
      <c r="A88" s="850" t="s">
        <v>81</v>
      </c>
      <c r="B88" s="851"/>
      <c r="C88" s="851"/>
      <c r="D88" s="851"/>
      <c r="E88" s="851"/>
      <c r="F88" s="851"/>
      <c r="G88" s="851"/>
      <c r="H88" s="851"/>
      <c r="I88" s="851"/>
      <c r="J88" s="851"/>
      <c r="K88" s="851"/>
      <c r="L88" s="852"/>
      <c r="M88" s="886"/>
    </row>
    <row r="89" spans="1:13" s="50" customFormat="1" ht="12" customHeight="1">
      <c r="A89" s="850" t="s">
        <v>475</v>
      </c>
      <c r="B89" s="851"/>
      <c r="C89" s="851"/>
      <c r="D89" s="851"/>
      <c r="E89" s="851"/>
      <c r="F89" s="851"/>
      <c r="G89" s="851"/>
      <c r="H89" s="851"/>
      <c r="I89" s="851"/>
      <c r="J89" s="851"/>
      <c r="K89" s="851"/>
      <c r="L89" s="852"/>
      <c r="M89" s="886"/>
    </row>
    <row r="90" spans="1:13" s="50" customFormat="1" ht="22.5" customHeight="1">
      <c r="A90" s="850" t="s">
        <v>422</v>
      </c>
      <c r="B90" s="851"/>
      <c r="C90" s="851"/>
      <c r="D90" s="851"/>
      <c r="E90" s="851"/>
      <c r="F90" s="851"/>
      <c r="G90" s="851"/>
      <c r="H90" s="851"/>
      <c r="I90" s="851"/>
      <c r="J90" s="851"/>
      <c r="K90" s="851"/>
      <c r="L90" s="852"/>
      <c r="M90" s="886"/>
    </row>
    <row r="91" spans="1:13" s="50" customFormat="1" ht="12" customHeight="1">
      <c r="A91" s="853" t="s">
        <v>423</v>
      </c>
      <c r="B91" s="854"/>
      <c r="C91" s="854"/>
      <c r="D91" s="854"/>
      <c r="E91" s="854"/>
      <c r="F91" s="854"/>
      <c r="G91" s="854"/>
      <c r="H91" s="854"/>
      <c r="I91" s="854"/>
      <c r="J91" s="854"/>
      <c r="K91" s="854"/>
      <c r="L91" s="855"/>
      <c r="M91" s="886"/>
    </row>
    <row r="92" spans="1:13" s="50" customFormat="1" ht="24" customHeight="1">
      <c r="A92" s="853" t="s">
        <v>82</v>
      </c>
      <c r="B92" s="854"/>
      <c r="C92" s="854"/>
      <c r="D92" s="854"/>
      <c r="E92" s="854"/>
      <c r="F92" s="854"/>
      <c r="G92" s="854"/>
      <c r="H92" s="854"/>
      <c r="I92" s="854"/>
      <c r="J92" s="854"/>
      <c r="K92" s="854"/>
      <c r="L92" s="855"/>
      <c r="M92" s="886"/>
    </row>
    <row r="93" spans="1:13" s="50" customFormat="1" ht="16" customHeight="1">
      <c r="A93" s="853" t="s">
        <v>83</v>
      </c>
      <c r="B93" s="854"/>
      <c r="C93" s="854"/>
      <c r="D93" s="854"/>
      <c r="E93" s="854"/>
      <c r="F93" s="854"/>
      <c r="G93" s="854"/>
      <c r="H93" s="854"/>
      <c r="I93" s="854"/>
      <c r="J93" s="854"/>
      <c r="K93" s="854"/>
      <c r="L93" s="855"/>
      <c r="M93" s="886"/>
    </row>
    <row r="94" spans="1:13" s="50" customFormat="1" ht="16" customHeight="1">
      <c r="A94" s="853" t="s">
        <v>424</v>
      </c>
      <c r="B94" s="854"/>
      <c r="C94" s="854"/>
      <c r="D94" s="854"/>
      <c r="E94" s="854"/>
      <c r="F94" s="854"/>
      <c r="G94" s="854"/>
      <c r="H94" s="854"/>
      <c r="I94" s="854"/>
      <c r="J94" s="854"/>
      <c r="K94" s="854"/>
      <c r="L94" s="855"/>
      <c r="M94" s="886"/>
    </row>
    <row r="95" spans="1:13" s="50" customFormat="1" ht="30" customHeight="1">
      <c r="A95" s="850" t="s">
        <v>476</v>
      </c>
      <c r="B95" s="851"/>
      <c r="C95" s="851"/>
      <c r="D95" s="851"/>
      <c r="E95" s="851"/>
      <c r="F95" s="851"/>
      <c r="G95" s="851"/>
      <c r="H95" s="851"/>
      <c r="I95" s="851"/>
      <c r="J95" s="851"/>
      <c r="K95" s="851"/>
      <c r="L95" s="852"/>
      <c r="M95" s="886"/>
    </row>
    <row r="96" spans="1:13" s="50" customFormat="1" ht="30" customHeight="1">
      <c r="A96" s="850" t="s">
        <v>477</v>
      </c>
      <c r="B96" s="851"/>
      <c r="C96" s="851"/>
      <c r="D96" s="851"/>
      <c r="E96" s="851"/>
      <c r="F96" s="851"/>
      <c r="G96" s="851"/>
      <c r="H96" s="851"/>
      <c r="I96" s="851"/>
      <c r="J96" s="851"/>
      <c r="K96" s="851"/>
      <c r="L96" s="852"/>
      <c r="M96" s="886"/>
    </row>
    <row r="97" spans="1:13" s="50" customFormat="1" ht="15" customHeight="1">
      <c r="A97" s="850" t="s">
        <v>478</v>
      </c>
      <c r="B97" s="851"/>
      <c r="C97" s="851"/>
      <c r="D97" s="851"/>
      <c r="E97" s="851"/>
      <c r="F97" s="851"/>
      <c r="G97" s="851"/>
      <c r="H97" s="851"/>
      <c r="I97" s="851"/>
      <c r="J97" s="851"/>
      <c r="K97" s="851"/>
      <c r="L97" s="852"/>
      <c r="M97" s="886"/>
    </row>
    <row r="98" spans="1:13" s="50" customFormat="1" ht="15" customHeight="1">
      <c r="A98" s="853" t="s">
        <v>479</v>
      </c>
      <c r="B98" s="854"/>
      <c r="C98" s="854"/>
      <c r="D98" s="854"/>
      <c r="E98" s="854"/>
      <c r="F98" s="854"/>
      <c r="G98" s="854"/>
      <c r="H98" s="854"/>
      <c r="I98" s="854"/>
      <c r="J98" s="854"/>
      <c r="K98" s="854"/>
      <c r="L98" s="855"/>
      <c r="M98" s="886"/>
    </row>
    <row r="99" spans="1:13" s="50" customFormat="1" ht="15" customHeight="1">
      <c r="A99" s="853" t="s">
        <v>425</v>
      </c>
      <c r="B99" s="854"/>
      <c r="C99" s="854"/>
      <c r="D99" s="854"/>
      <c r="E99" s="854"/>
      <c r="F99" s="854"/>
      <c r="G99" s="854"/>
      <c r="H99" s="854"/>
      <c r="I99" s="854"/>
      <c r="J99" s="854"/>
      <c r="K99" s="854"/>
      <c r="L99" s="855"/>
      <c r="M99" s="886"/>
    </row>
    <row r="100" spans="1:13" s="50" customFormat="1" ht="15" customHeight="1">
      <c r="A100" s="853" t="s">
        <v>426</v>
      </c>
      <c r="B100" s="854"/>
      <c r="C100" s="854"/>
      <c r="D100" s="854"/>
      <c r="E100" s="854"/>
      <c r="F100" s="854"/>
      <c r="G100" s="854"/>
      <c r="H100" s="854"/>
      <c r="I100" s="854"/>
      <c r="J100" s="854"/>
      <c r="K100" s="854"/>
      <c r="L100" s="855"/>
      <c r="M100" s="886"/>
    </row>
    <row r="101" spans="1:13" ht="15" customHeight="1">
      <c r="A101" s="615" t="s">
        <v>89</v>
      </c>
      <c r="B101" s="616"/>
      <c r="C101" s="616"/>
      <c r="D101" s="616"/>
      <c r="E101" s="616"/>
      <c r="F101" s="616"/>
      <c r="G101" s="616"/>
      <c r="H101" s="616"/>
      <c r="I101" s="616"/>
      <c r="J101" s="616"/>
      <c r="K101" s="616"/>
      <c r="L101" s="617"/>
      <c r="M101" s="886"/>
    </row>
    <row r="102" spans="1:13" ht="15" customHeight="1" thickBot="1">
      <c r="A102" s="860"/>
      <c r="B102" s="861"/>
      <c r="C102" s="861"/>
      <c r="D102" s="861"/>
      <c r="E102" s="861"/>
      <c r="F102" s="861"/>
      <c r="G102" s="861"/>
      <c r="H102" s="861"/>
      <c r="I102" s="861"/>
      <c r="J102" s="861"/>
      <c r="K102" s="861"/>
      <c r="L102" s="862"/>
      <c r="M102" s="886"/>
    </row>
    <row r="103" spans="1:13" ht="15" customHeight="1">
      <c r="A103" s="619" t="s">
        <v>57</v>
      </c>
      <c r="B103" s="620"/>
      <c r="C103" s="620"/>
      <c r="D103" s="620"/>
      <c r="E103" s="620"/>
      <c r="F103" s="620"/>
      <c r="G103" s="620"/>
      <c r="H103" s="620"/>
      <c r="I103" s="620"/>
      <c r="J103" s="620"/>
      <c r="K103" s="620"/>
      <c r="L103" s="620"/>
      <c r="M103" s="886"/>
    </row>
    <row r="104" spans="1:13" ht="21.75" customHeight="1">
      <c r="A104" s="593" t="s">
        <v>0</v>
      </c>
      <c r="B104" s="595"/>
      <c r="C104" s="595"/>
      <c r="D104" s="595"/>
      <c r="E104" s="595"/>
      <c r="F104" s="595"/>
      <c r="G104" s="595"/>
      <c r="H104" s="595"/>
      <c r="I104" s="595"/>
      <c r="J104" s="595"/>
      <c r="K104" s="595"/>
      <c r="L104" s="596"/>
      <c r="M104" s="886"/>
    </row>
    <row r="105" spans="1:13" ht="16" thickBot="1">
      <c r="A105" s="606" t="s">
        <v>90</v>
      </c>
      <c r="B105" s="607"/>
      <c r="C105" s="607"/>
      <c r="D105" s="607"/>
      <c r="E105" s="607"/>
      <c r="F105" s="607"/>
      <c r="G105" s="607"/>
      <c r="H105" s="607"/>
      <c r="I105" s="607"/>
      <c r="J105" s="607"/>
      <c r="K105" s="607"/>
      <c r="L105" s="607"/>
      <c r="M105" s="887"/>
    </row>
    <row r="106" spans="1:13">
      <c r="K106" s="102"/>
    </row>
  </sheetData>
  <sheetProtection algorithmName="SHA-512" hashValue="rYO+Gw19wHXoKJN90+BJTJvood89rANZZMr4MDGdw7pTnIpS84a0UzJaTxwhnE8aIF1HrcjeheyBrKsQ8+BbsQ==" saltValue="v+TgMSWTaK/8dY8/z+cH4g==" spinCount="100000" sheet="1" objects="1" scenarios="1"/>
  <mergeCells count="97">
    <mergeCell ref="K2:M3"/>
    <mergeCell ref="E3:J3"/>
    <mergeCell ref="E4:J4"/>
    <mergeCell ref="A5:M5"/>
    <mergeCell ref="H6:I6"/>
    <mergeCell ref="J6:L6"/>
    <mergeCell ref="M6:M105"/>
    <mergeCell ref="A7:L7"/>
    <mergeCell ref="D8:H8"/>
    <mergeCell ref="K8:L8"/>
    <mergeCell ref="A17:L17"/>
    <mergeCell ref="D9:H9"/>
    <mergeCell ref="K9:L10"/>
    <mergeCell ref="D10:H10"/>
    <mergeCell ref="D11:H11"/>
    <mergeCell ref="J11:L11"/>
    <mergeCell ref="D12:H12"/>
    <mergeCell ref="J12:L12"/>
    <mergeCell ref="D13:H13"/>
    <mergeCell ref="J13:L13"/>
    <mergeCell ref="D14:H14"/>
    <mergeCell ref="J14:L14"/>
    <mergeCell ref="D15:H15"/>
    <mergeCell ref="I33:L33"/>
    <mergeCell ref="B21:F21"/>
    <mergeCell ref="H21:L21"/>
    <mergeCell ref="K22:L22"/>
    <mergeCell ref="B23:F23"/>
    <mergeCell ref="A25:L25"/>
    <mergeCell ref="A26:L26"/>
    <mergeCell ref="G28:G29"/>
    <mergeCell ref="H28:L29"/>
    <mergeCell ref="B30:C30"/>
    <mergeCell ref="H30:L30"/>
    <mergeCell ref="I32:L32"/>
    <mergeCell ref="A20:L20"/>
    <mergeCell ref="J15:L15"/>
    <mergeCell ref="K18:L18"/>
    <mergeCell ref="B51:K51"/>
    <mergeCell ref="I36:L36"/>
    <mergeCell ref="I37:L37"/>
    <mergeCell ref="A39:L39"/>
    <mergeCell ref="A40:L42"/>
    <mergeCell ref="B44:K44"/>
    <mergeCell ref="B45:I45"/>
    <mergeCell ref="B46:I46"/>
    <mergeCell ref="B47:I47"/>
    <mergeCell ref="B48:I48"/>
    <mergeCell ref="B49:I49"/>
    <mergeCell ref="B50:I50"/>
    <mergeCell ref="B52:I52"/>
    <mergeCell ref="B53:I53"/>
    <mergeCell ref="B54:I54"/>
    <mergeCell ref="B55:I55"/>
    <mergeCell ref="B56:I56"/>
    <mergeCell ref="A87:L87"/>
    <mergeCell ref="A88:L88"/>
    <mergeCell ref="A89:L89"/>
    <mergeCell ref="L73:L74"/>
    <mergeCell ref="J58:K58"/>
    <mergeCell ref="J59:K59"/>
    <mergeCell ref="J60:K60"/>
    <mergeCell ref="A62:K62"/>
    <mergeCell ref="A63:L63"/>
    <mergeCell ref="A64:L64"/>
    <mergeCell ref="A58:H58"/>
    <mergeCell ref="F66:G66"/>
    <mergeCell ref="H66:I66"/>
    <mergeCell ref="C73:C74"/>
    <mergeCell ref="D73:D74"/>
    <mergeCell ref="K73:K74"/>
    <mergeCell ref="A105:L105"/>
    <mergeCell ref="A102:L102"/>
    <mergeCell ref="A103:L103"/>
    <mergeCell ref="A104:L104"/>
    <mergeCell ref="A101:L101"/>
    <mergeCell ref="A100:L100"/>
    <mergeCell ref="A99:L99"/>
    <mergeCell ref="A98:L98"/>
    <mergeCell ref="A97:L97"/>
    <mergeCell ref="A96:L96"/>
    <mergeCell ref="A18:J18"/>
    <mergeCell ref="J23:L23"/>
    <mergeCell ref="A95:L95"/>
    <mergeCell ref="A94:L94"/>
    <mergeCell ref="A93:L93"/>
    <mergeCell ref="A92:L92"/>
    <mergeCell ref="A91:L91"/>
    <mergeCell ref="A90:L90"/>
    <mergeCell ref="G78:H78"/>
    <mergeCell ref="F80:G80"/>
    <mergeCell ref="H80:I80"/>
    <mergeCell ref="A82:K82"/>
    <mergeCell ref="A83:L83"/>
    <mergeCell ref="A84:L84"/>
    <mergeCell ref="A85:L85"/>
    <mergeCell ref="A86:L86"/>
  </mergeCells>
  <hyperlinks>
    <hyperlink ref="A104" r:id="rId1" xr:uid="{2620FE54-CC65-4404-9445-E5EAAE8E385F}"/>
  </hyperlinks>
  <printOptions horizontalCentered="1"/>
  <pageMargins left="0.23622047244094491" right="0.23622047244094491" top="0.74803149606299213" bottom="0.94488188976377963" header="0.31496062992125984" footer="0.31496062992125984"/>
  <pageSetup scale="75" fitToHeight="5" orientation="portrait" r:id="rId2"/>
  <headerFooter alignWithMargins="0"/>
  <drawing r:id="rId3"/>
  <legacyDrawing r:id="rId4"/>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3C3CE-04FA-4EA2-8B5D-9B68348DA7F4}">
  <sheetPr>
    <tabColor rgb="FFFFC000"/>
  </sheetPr>
  <dimension ref="A1:R95"/>
  <sheetViews>
    <sheetView showGridLines="0" tabSelected="1" zoomScaleNormal="100" zoomScaleSheetLayoutView="90" workbookViewId="0">
      <selection activeCell="B65" sqref="B65:I65"/>
    </sheetView>
  </sheetViews>
  <sheetFormatPr baseColWidth="10" defaultColWidth="11.453125" defaultRowHeight="11.5"/>
  <cols>
    <col min="1" max="3" width="9.26953125" style="9" customWidth="1"/>
    <col min="4" max="4" width="9.81640625" style="9" bestFit="1" customWidth="1"/>
    <col min="5" max="11" width="11.453125" style="9" customWidth="1"/>
    <col min="12" max="12" width="14.26953125" style="9" customWidth="1"/>
    <col min="13" max="13" width="7.7265625" style="9" customWidth="1"/>
    <col min="14" max="16384" width="11.453125" style="9"/>
  </cols>
  <sheetData>
    <row r="1" spans="1:13" s="8" customFormat="1" ht="58" customHeight="1">
      <c r="A1" s="6"/>
      <c r="B1" s="6"/>
      <c r="C1" s="6"/>
      <c r="D1" s="7"/>
      <c r="E1" s="7"/>
      <c r="F1" s="7"/>
      <c r="G1" s="7"/>
      <c r="H1" s="7"/>
      <c r="I1" s="7"/>
      <c r="J1" s="7"/>
      <c r="K1" s="7"/>
      <c r="L1" s="7"/>
      <c r="M1" s="7"/>
    </row>
    <row r="2" spans="1:13" s="8" customFormat="1" ht="15" customHeight="1">
      <c r="A2" s="9"/>
      <c r="B2" s="9"/>
      <c r="C2" s="9"/>
      <c r="D2" s="9"/>
      <c r="E2" s="10"/>
      <c r="F2" s="11"/>
      <c r="G2" s="11"/>
      <c r="H2" s="11"/>
      <c r="I2" s="11"/>
      <c r="J2" s="11"/>
      <c r="K2" s="665"/>
      <c r="L2" s="665"/>
      <c r="M2" s="665"/>
    </row>
    <row r="3" spans="1:13" s="8" customFormat="1" ht="15" customHeight="1">
      <c r="A3" s="9"/>
      <c r="B3" s="9"/>
      <c r="C3" s="9"/>
      <c r="D3" s="12"/>
      <c r="E3" s="467" t="s">
        <v>251</v>
      </c>
      <c r="F3" s="467"/>
      <c r="G3" s="467"/>
      <c r="H3" s="467"/>
      <c r="I3" s="467"/>
      <c r="J3" s="467"/>
      <c r="K3" s="665"/>
      <c r="L3" s="665"/>
      <c r="M3" s="665"/>
    </row>
    <row r="4" spans="1:13" s="8" customFormat="1" ht="30" customHeight="1" thickBot="1">
      <c r="A4" s="9"/>
      <c r="B4" s="9"/>
      <c r="C4" s="9"/>
      <c r="D4" s="9"/>
      <c r="E4" s="468" t="s">
        <v>247</v>
      </c>
      <c r="F4" s="468"/>
      <c r="G4" s="468"/>
      <c r="H4" s="468"/>
      <c r="I4" s="468"/>
      <c r="J4" s="468"/>
      <c r="K4" s="10"/>
      <c r="L4" s="13"/>
      <c r="M4" s="9"/>
    </row>
    <row r="5" spans="1:13" s="8" customFormat="1" ht="36.75" customHeight="1" thickBot="1">
      <c r="A5" s="469" t="s">
        <v>440</v>
      </c>
      <c r="B5" s="470"/>
      <c r="C5" s="470"/>
      <c r="D5" s="470"/>
      <c r="E5" s="470"/>
      <c r="F5" s="470"/>
      <c r="G5" s="470"/>
      <c r="H5" s="470"/>
      <c r="I5" s="470"/>
      <c r="J5" s="470"/>
      <c r="K5" s="470"/>
      <c r="L5" s="470"/>
      <c r="M5" s="471"/>
    </row>
    <row r="6" spans="1:13" s="8" customFormat="1" ht="12.75" customHeight="1">
      <c r="A6" s="14" t="s">
        <v>40</v>
      </c>
      <c r="B6" s="15" t="str">
        <f>+'DATOS MAESTROS'!B3</f>
        <v>IBTM 2026</v>
      </c>
      <c r="C6" s="16"/>
      <c r="D6" s="16"/>
      <c r="E6" s="16"/>
      <c r="F6" s="16"/>
      <c r="G6" s="17"/>
      <c r="H6" s="472" t="s">
        <v>39</v>
      </c>
      <c r="I6" s="473"/>
      <c r="J6" s="474" t="str">
        <f>+'DATOS MAESTROS'!B4</f>
        <v>Agosto 19 - 20, 2026</v>
      </c>
      <c r="K6" s="475"/>
      <c r="L6" s="475"/>
      <c r="M6" s="914" t="s">
        <v>52</v>
      </c>
    </row>
    <row r="7" spans="1:13" s="8" customFormat="1" ht="14.5" thickBot="1">
      <c r="A7" s="479" t="s">
        <v>38</v>
      </c>
      <c r="B7" s="480"/>
      <c r="C7" s="480"/>
      <c r="D7" s="480"/>
      <c r="E7" s="480"/>
      <c r="F7" s="480"/>
      <c r="G7" s="480"/>
      <c r="H7" s="480"/>
      <c r="I7" s="480"/>
      <c r="J7" s="480"/>
      <c r="K7" s="480"/>
      <c r="L7" s="480"/>
      <c r="M7" s="915"/>
    </row>
    <row r="8" spans="1:13" s="8" customFormat="1" ht="13" thickBot="1">
      <c r="A8" s="18" t="s">
        <v>37</v>
      </c>
      <c r="B8" s="19"/>
      <c r="C8" s="19"/>
      <c r="D8" s="481"/>
      <c r="E8" s="481"/>
      <c r="F8" s="481"/>
      <c r="G8" s="481"/>
      <c r="H8" s="481"/>
      <c r="I8" s="20"/>
      <c r="J8" s="20"/>
      <c r="K8" s="482" t="s">
        <v>36</v>
      </c>
      <c r="L8" s="483"/>
      <c r="M8" s="915"/>
    </row>
    <row r="9" spans="1:13" s="8" customFormat="1" ht="12.5">
      <c r="A9" s="21" t="s">
        <v>35</v>
      </c>
      <c r="B9" s="22"/>
      <c r="C9" s="22"/>
      <c r="D9" s="461"/>
      <c r="E9" s="461"/>
      <c r="F9" s="461"/>
      <c r="G9" s="461"/>
      <c r="H9" s="461"/>
      <c r="I9" s="20"/>
      <c r="J9" s="20"/>
      <c r="K9" s="489"/>
      <c r="L9" s="490"/>
      <c r="M9" s="915"/>
    </row>
    <row r="10" spans="1:13" s="8" customFormat="1" ht="13" thickBot="1">
      <c r="A10" s="21" t="s">
        <v>34</v>
      </c>
      <c r="B10" s="22"/>
      <c r="C10" s="22"/>
      <c r="D10" s="461"/>
      <c r="E10" s="461"/>
      <c r="F10" s="461"/>
      <c r="G10" s="461"/>
      <c r="H10" s="461"/>
      <c r="I10" s="20"/>
      <c r="J10" s="20"/>
      <c r="K10" s="491"/>
      <c r="L10" s="492"/>
      <c r="M10" s="915"/>
    </row>
    <row r="11" spans="1:13" s="8" customFormat="1" ht="12.5">
      <c r="A11" s="21" t="s">
        <v>33</v>
      </c>
      <c r="B11" s="22"/>
      <c r="C11" s="22"/>
      <c r="D11" s="461"/>
      <c r="E11" s="461"/>
      <c r="F11" s="461"/>
      <c r="G11" s="461"/>
      <c r="H11" s="461"/>
      <c r="I11" s="23" t="s">
        <v>32</v>
      </c>
      <c r="J11" s="462"/>
      <c r="K11" s="462"/>
      <c r="L11" s="462"/>
      <c r="M11" s="915"/>
    </row>
    <row r="12" spans="1:13" s="8" customFormat="1" ht="12.5">
      <c r="A12" s="21" t="s">
        <v>31</v>
      </c>
      <c r="B12" s="22"/>
      <c r="C12" s="22"/>
      <c r="D12" s="461"/>
      <c r="E12" s="461"/>
      <c r="F12" s="461"/>
      <c r="G12" s="461"/>
      <c r="H12" s="461"/>
      <c r="I12" s="23" t="s">
        <v>30</v>
      </c>
      <c r="J12" s="462"/>
      <c r="K12" s="462"/>
      <c r="L12" s="462"/>
      <c r="M12" s="915"/>
    </row>
    <row r="13" spans="1:13" s="8" customFormat="1" ht="12.5">
      <c r="A13" s="21" t="s">
        <v>29</v>
      </c>
      <c r="B13" s="22"/>
      <c r="C13" s="22"/>
      <c r="D13" s="461"/>
      <c r="E13" s="461"/>
      <c r="F13" s="461"/>
      <c r="G13" s="461"/>
      <c r="H13" s="461"/>
      <c r="I13" s="23" t="s">
        <v>28</v>
      </c>
      <c r="J13" s="462"/>
      <c r="K13" s="462"/>
      <c r="L13" s="462"/>
      <c r="M13" s="915"/>
    </row>
    <row r="14" spans="1:13" s="8" customFormat="1" ht="12.5">
      <c r="A14" s="21" t="s">
        <v>27</v>
      </c>
      <c r="B14" s="22"/>
      <c r="C14" s="22"/>
      <c r="D14" s="461"/>
      <c r="E14" s="461"/>
      <c r="F14" s="461"/>
      <c r="G14" s="461"/>
      <c r="H14" s="461"/>
      <c r="I14" s="23" t="s">
        <v>26</v>
      </c>
      <c r="J14" s="462"/>
      <c r="K14" s="462"/>
      <c r="L14" s="462"/>
      <c r="M14" s="915"/>
    </row>
    <row r="15" spans="1:13" s="8" customFormat="1" ht="12.5">
      <c r="A15" s="24" t="s">
        <v>25</v>
      </c>
      <c r="B15" s="25"/>
      <c r="C15" s="25"/>
      <c r="D15" s="662"/>
      <c r="E15" s="662"/>
      <c r="F15" s="662"/>
      <c r="G15" s="662"/>
      <c r="H15" s="662"/>
      <c r="I15" s="26" t="s">
        <v>91</v>
      </c>
      <c r="J15" s="26"/>
      <c r="K15" s="26"/>
      <c r="L15" s="26"/>
      <c r="M15" s="915"/>
    </row>
    <row r="16" spans="1:13" s="8" customFormat="1" ht="12.5">
      <c r="A16" s="27"/>
      <c r="B16" s="22"/>
      <c r="C16" s="22"/>
      <c r="D16" s="20"/>
      <c r="E16" s="20"/>
      <c r="F16" s="20"/>
      <c r="G16" s="20"/>
      <c r="H16" s="20"/>
      <c r="I16" s="22"/>
      <c r="J16" s="22"/>
      <c r="K16" s="22"/>
      <c r="L16" s="20"/>
      <c r="M16" s="915"/>
    </row>
    <row r="17" spans="1:13" s="8" customFormat="1" ht="15" customHeight="1">
      <c r="A17" s="465" t="s">
        <v>24</v>
      </c>
      <c r="B17" s="466"/>
      <c r="C17" s="466"/>
      <c r="D17" s="466"/>
      <c r="E17" s="466"/>
      <c r="F17" s="466"/>
      <c r="G17" s="466"/>
      <c r="H17" s="466"/>
      <c r="I17" s="466"/>
      <c r="J17" s="466"/>
      <c r="K17" s="466"/>
      <c r="L17" s="466"/>
      <c r="M17" s="915"/>
    </row>
    <row r="18" spans="1:13" s="8" customFormat="1" ht="15" customHeight="1">
      <c r="A18" s="848" t="s">
        <v>252</v>
      </c>
      <c r="B18" s="849"/>
      <c r="C18" s="849"/>
      <c r="D18" s="849"/>
      <c r="E18" s="849"/>
      <c r="F18" s="849"/>
      <c r="G18" s="849"/>
      <c r="H18" s="849"/>
      <c r="I18" s="849"/>
      <c r="J18" s="849"/>
      <c r="K18" s="883">
        <f>+'DATOS MAESTROS'!B5</f>
        <v>46231</v>
      </c>
      <c r="L18" s="884"/>
      <c r="M18" s="915"/>
    </row>
    <row r="19" spans="1:13" s="8" customFormat="1" ht="14">
      <c r="A19" s="64"/>
      <c r="B19" s="65"/>
      <c r="C19" s="65"/>
      <c r="D19" s="65"/>
      <c r="E19" s="65"/>
      <c r="F19" s="65"/>
      <c r="G19" s="65"/>
      <c r="H19" s="65"/>
      <c r="I19" s="65"/>
      <c r="J19" s="65"/>
      <c r="K19" s="66"/>
      <c r="L19" s="28"/>
      <c r="M19" s="915"/>
    </row>
    <row r="20" spans="1:13" s="8" customFormat="1" ht="20.149999999999999" customHeight="1">
      <c r="A20" s="465" t="s">
        <v>88</v>
      </c>
      <c r="B20" s="466"/>
      <c r="C20" s="466"/>
      <c r="D20" s="466"/>
      <c r="E20" s="466"/>
      <c r="F20" s="466"/>
      <c r="G20" s="466"/>
      <c r="H20" s="466"/>
      <c r="I20" s="466"/>
      <c r="J20" s="466"/>
      <c r="K20" s="466"/>
      <c r="L20" s="466"/>
      <c r="M20" s="915"/>
    </row>
    <row r="21" spans="1:13" s="8" customFormat="1" ht="12.75" customHeight="1">
      <c r="A21" s="438" t="s">
        <v>23</v>
      </c>
      <c r="B21" s="20" t="s">
        <v>22</v>
      </c>
      <c r="C21" s="20"/>
      <c r="D21" s="20"/>
      <c r="E21" s="20"/>
      <c r="F21" s="53"/>
      <c r="G21" s="30" t="s">
        <v>16</v>
      </c>
      <c r="H21" s="493" t="s">
        <v>49</v>
      </c>
      <c r="I21" s="493"/>
      <c r="J21" s="493"/>
      <c r="K21" s="493"/>
      <c r="L21" s="663"/>
      <c r="M21" s="915"/>
    </row>
    <row r="22" spans="1:13" s="8" customFormat="1" ht="12.5">
      <c r="A22" s="438"/>
      <c r="B22" s="20" t="s">
        <v>21</v>
      </c>
      <c r="C22" s="20"/>
      <c r="D22" s="458">
        <f>+'DATOS MAESTROS'!B7</f>
        <v>1010071122</v>
      </c>
      <c r="E22" s="20"/>
      <c r="F22" s="31"/>
      <c r="G22" s="35" t="s">
        <v>50</v>
      </c>
      <c r="H22" s="20" t="s">
        <v>249</v>
      </c>
      <c r="I22" s="35"/>
      <c r="J22" s="35"/>
      <c r="K22" s="496"/>
      <c r="L22" s="664"/>
      <c r="M22" s="915"/>
    </row>
    <row r="23" spans="1:13" s="8" customFormat="1" ht="12.5">
      <c r="A23" s="438" t="s">
        <v>401</v>
      </c>
      <c r="B23" s="498" t="s">
        <v>19</v>
      </c>
      <c r="C23" s="498"/>
      <c r="D23" s="499"/>
      <c r="E23" s="499"/>
      <c r="F23" s="499"/>
      <c r="G23" s="35" t="s">
        <v>93</v>
      </c>
      <c r="H23" s="20"/>
      <c r="I23" s="20"/>
      <c r="J23" s="912">
        <f>+'DATOS MAESTROS'!B6</f>
        <v>46246</v>
      </c>
      <c r="K23" s="912"/>
      <c r="L23" s="913"/>
      <c r="M23" s="915"/>
    </row>
    <row r="24" spans="1:13" s="8" customFormat="1" ht="12.5">
      <c r="A24" s="29"/>
      <c r="B24" s="34"/>
      <c r="C24" s="34"/>
      <c r="D24" s="30"/>
      <c r="E24" s="30"/>
      <c r="F24" s="30"/>
      <c r="G24" s="20"/>
      <c r="H24" s="20"/>
      <c r="I24" s="20"/>
      <c r="J24" s="36"/>
      <c r="K24" s="36"/>
      <c r="L24" s="20"/>
      <c r="M24" s="915"/>
    </row>
    <row r="25" spans="1:13" s="8" customFormat="1" ht="14">
      <c r="A25" s="465" t="s">
        <v>18</v>
      </c>
      <c r="B25" s="466"/>
      <c r="C25" s="466"/>
      <c r="D25" s="466"/>
      <c r="E25" s="466"/>
      <c r="F25" s="466"/>
      <c r="G25" s="466"/>
      <c r="H25" s="466"/>
      <c r="I25" s="466"/>
      <c r="J25" s="466"/>
      <c r="K25" s="466"/>
      <c r="L25" s="466"/>
      <c r="M25" s="915"/>
    </row>
    <row r="26" spans="1:13" s="8" customFormat="1" ht="12.5">
      <c r="A26" s="881" t="s">
        <v>17</v>
      </c>
      <c r="B26" s="882"/>
      <c r="C26" s="882"/>
      <c r="D26" s="882"/>
      <c r="E26" s="882"/>
      <c r="F26" s="882"/>
      <c r="G26" s="882"/>
      <c r="H26" s="882"/>
      <c r="I26" s="882"/>
      <c r="J26" s="882"/>
      <c r="K26" s="882"/>
      <c r="L26" s="882"/>
      <c r="M26" s="915"/>
    </row>
    <row r="27" spans="1:13" s="8" customFormat="1" ht="13" thickBot="1">
      <c r="A27" s="29" t="s">
        <v>16</v>
      </c>
      <c r="B27" s="20" t="s">
        <v>49</v>
      </c>
      <c r="C27" s="20"/>
      <c r="D27" s="20"/>
      <c r="E27" s="20"/>
      <c r="F27" s="20"/>
      <c r="G27" s="20"/>
      <c r="H27" s="33"/>
      <c r="I27" s="33"/>
      <c r="J27" s="20"/>
      <c r="K27" s="20"/>
      <c r="L27" s="20"/>
      <c r="M27" s="915"/>
    </row>
    <row r="28" spans="1:13" s="8" customFormat="1" ht="12.5">
      <c r="A28" s="37"/>
      <c r="B28" s="38"/>
      <c r="C28" s="38"/>
      <c r="D28" s="39"/>
      <c r="E28" s="39"/>
      <c r="F28" s="22"/>
      <c r="G28" s="513" t="s">
        <v>15</v>
      </c>
      <c r="H28" s="514"/>
      <c r="I28" s="515"/>
      <c r="J28" s="515"/>
      <c r="K28" s="515"/>
      <c r="L28" s="515"/>
      <c r="M28" s="915"/>
    </row>
    <row r="29" spans="1:13" s="8" customFormat="1" ht="13" thickBot="1">
      <c r="A29" s="27"/>
      <c r="B29" s="22"/>
      <c r="C29" s="22"/>
      <c r="D29" s="20"/>
      <c r="E29" s="20"/>
      <c r="F29" s="20"/>
      <c r="G29" s="513"/>
      <c r="H29" s="516"/>
      <c r="I29" s="517"/>
      <c r="J29" s="517"/>
      <c r="K29" s="517"/>
      <c r="L29" s="517"/>
      <c r="M29" s="915"/>
    </row>
    <row r="30" spans="1:13" s="8" customFormat="1" ht="12.75" customHeight="1">
      <c r="A30" s="27"/>
      <c r="B30" s="518" t="s">
        <v>14</v>
      </c>
      <c r="C30" s="518"/>
      <c r="D30" s="20"/>
      <c r="E30" s="20"/>
      <c r="F30" s="20"/>
      <c r="G30" s="20"/>
      <c r="H30" s="519" t="s">
        <v>13</v>
      </c>
      <c r="I30" s="519"/>
      <c r="J30" s="519"/>
      <c r="K30" s="519"/>
      <c r="L30" s="519"/>
      <c r="M30" s="915"/>
    </row>
    <row r="31" spans="1:13" s="8" customFormat="1" ht="12.75" customHeight="1" thickBot="1">
      <c r="A31" s="27"/>
      <c r="B31" s="42" t="s">
        <v>12</v>
      </c>
      <c r="C31" s="43"/>
      <c r="E31" s="44" t="s">
        <v>11</v>
      </c>
      <c r="F31" s="45"/>
      <c r="G31" s="20"/>
      <c r="H31" s="41"/>
      <c r="I31" s="41"/>
      <c r="J31" s="41"/>
      <c r="K31" s="41"/>
      <c r="L31" s="41"/>
      <c r="M31" s="915"/>
    </row>
    <row r="32" spans="1:13" s="8" customFormat="1" ht="12.5">
      <c r="A32" s="46"/>
      <c r="B32" s="44" t="s">
        <v>10</v>
      </c>
      <c r="C32" s="43"/>
      <c r="E32" s="44"/>
      <c r="F32" s="44"/>
      <c r="G32" s="33"/>
      <c r="H32" s="33"/>
      <c r="I32" s="495"/>
      <c r="J32" s="495"/>
      <c r="K32" s="495"/>
      <c r="L32" s="495"/>
      <c r="M32" s="915"/>
    </row>
    <row r="33" spans="1:17" s="8" customFormat="1" ht="13" thickBot="1">
      <c r="A33" s="46"/>
      <c r="B33" s="47" t="s">
        <v>9</v>
      </c>
      <c r="C33" s="43"/>
      <c r="E33" s="44" t="s">
        <v>8</v>
      </c>
      <c r="F33" s="45"/>
      <c r="G33" s="20"/>
      <c r="H33" s="20"/>
      <c r="I33" s="486" t="s">
        <v>7</v>
      </c>
      <c r="J33" s="486"/>
      <c r="K33" s="486"/>
      <c r="L33" s="486"/>
      <c r="M33" s="915"/>
    </row>
    <row r="34" spans="1:17" s="8" customFormat="1" ht="12.5">
      <c r="A34" s="46"/>
      <c r="G34" s="20"/>
      <c r="H34" s="20"/>
      <c r="I34" s="48"/>
      <c r="J34" s="48"/>
      <c r="K34" s="48"/>
      <c r="L34" s="48"/>
      <c r="M34" s="915"/>
    </row>
    <row r="35" spans="1:17" s="8" customFormat="1" ht="12.5">
      <c r="A35" s="46"/>
      <c r="B35" s="44"/>
      <c r="C35" s="22"/>
      <c r="E35" s="44"/>
      <c r="F35" s="44"/>
      <c r="G35" s="20"/>
      <c r="H35" s="20"/>
      <c r="I35" s="48"/>
      <c r="J35" s="48"/>
      <c r="K35" s="48"/>
      <c r="L35" s="48"/>
      <c r="M35" s="915"/>
    </row>
    <row r="36" spans="1:17" s="8" customFormat="1" ht="12.5">
      <c r="A36" s="46"/>
      <c r="C36" s="22"/>
      <c r="G36" s="33"/>
      <c r="H36" s="33"/>
      <c r="I36" s="484"/>
      <c r="J36" s="484"/>
      <c r="K36" s="484"/>
      <c r="L36" s="484"/>
      <c r="M36" s="915"/>
    </row>
    <row r="37" spans="1:17" s="8" customFormat="1" ht="12.5">
      <c r="A37" s="49"/>
      <c r="B37" s="22"/>
      <c r="C37" s="22"/>
      <c r="D37" s="50"/>
      <c r="E37" s="50"/>
      <c r="F37" s="50"/>
      <c r="G37" s="50"/>
      <c r="H37" s="50"/>
      <c r="I37" s="485" t="s">
        <v>6</v>
      </c>
      <c r="J37" s="486"/>
      <c r="K37" s="486"/>
      <c r="L37" s="486"/>
      <c r="M37" s="915"/>
    </row>
    <row r="38" spans="1:17" s="8" customFormat="1" ht="12.5">
      <c r="A38" s="51" t="s">
        <v>5</v>
      </c>
      <c r="B38" s="52"/>
      <c r="C38" s="52"/>
      <c r="D38" s="53"/>
      <c r="E38" s="53"/>
      <c r="F38" s="53"/>
      <c r="G38" s="53"/>
      <c r="H38" s="53"/>
      <c r="I38" s="53"/>
      <c r="J38" s="53"/>
      <c r="K38" s="53"/>
      <c r="L38" s="53"/>
      <c r="M38" s="915"/>
    </row>
    <row r="39" spans="1:17" s="8" customFormat="1" ht="14">
      <c r="A39" s="658" t="s">
        <v>4</v>
      </c>
      <c r="B39" s="660"/>
      <c r="C39" s="660"/>
      <c r="D39" s="660"/>
      <c r="E39" s="660"/>
      <c r="F39" s="660"/>
      <c r="G39" s="660"/>
      <c r="H39" s="660"/>
      <c r="I39" s="660"/>
      <c r="J39" s="660"/>
      <c r="K39" s="660"/>
      <c r="L39" s="661"/>
      <c r="M39" s="915"/>
    </row>
    <row r="40" spans="1:17" s="8" customFormat="1" ht="24" customHeight="1">
      <c r="A40" s="654" t="s">
        <v>467</v>
      </c>
      <c r="B40" s="655"/>
      <c r="C40" s="655"/>
      <c r="D40" s="655"/>
      <c r="E40" s="655"/>
      <c r="F40" s="655"/>
      <c r="G40" s="655"/>
      <c r="H40" s="655"/>
      <c r="I40" s="655"/>
      <c r="J40" s="655"/>
      <c r="K40" s="655"/>
      <c r="L40" s="655"/>
      <c r="M40" s="915"/>
    </row>
    <row r="41" spans="1:17" s="8" customFormat="1" ht="19.5" customHeight="1">
      <c r="A41" s="463"/>
      <c r="B41" s="464"/>
      <c r="C41" s="464"/>
      <c r="D41" s="464"/>
      <c r="E41" s="464"/>
      <c r="F41" s="464"/>
      <c r="G41" s="464"/>
      <c r="H41" s="464"/>
      <c r="I41" s="464"/>
      <c r="J41" s="464"/>
      <c r="K41" s="464"/>
      <c r="L41" s="464"/>
      <c r="M41" s="915"/>
    </row>
    <row r="42" spans="1:17" s="8" customFormat="1" ht="18.75" customHeight="1">
      <c r="A42" s="656"/>
      <c r="B42" s="657"/>
      <c r="C42" s="657"/>
      <c r="D42" s="657"/>
      <c r="E42" s="657"/>
      <c r="F42" s="657"/>
      <c r="G42" s="657"/>
      <c r="H42" s="657"/>
      <c r="I42" s="657"/>
      <c r="J42" s="657"/>
      <c r="K42" s="657"/>
      <c r="L42" s="657"/>
      <c r="M42" s="915"/>
    </row>
    <row r="43" spans="1:17" s="8" customFormat="1" ht="11.25" customHeight="1">
      <c r="A43" s="54"/>
      <c r="B43" s="55"/>
      <c r="C43" s="55"/>
      <c r="D43" s="55"/>
      <c r="E43" s="55"/>
      <c r="F43" s="55"/>
      <c r="G43" s="55"/>
      <c r="H43" s="55"/>
      <c r="I43" s="55"/>
      <c r="J43" s="55"/>
      <c r="K43" s="55"/>
      <c r="L43" s="55"/>
      <c r="M43" s="915"/>
    </row>
    <row r="44" spans="1:17" ht="20.25" customHeight="1">
      <c r="A44" s="207"/>
      <c r="B44" s="208"/>
      <c r="C44" s="208"/>
      <c r="D44" s="208"/>
      <c r="E44" s="908" t="s">
        <v>253</v>
      </c>
      <c r="F44" s="908"/>
      <c r="G44" s="908"/>
      <c r="H44" s="908"/>
      <c r="I44" s="908"/>
      <c r="J44" s="208"/>
      <c r="K44" s="208"/>
      <c r="L44" s="208"/>
      <c r="M44" s="915"/>
    </row>
    <row r="45" spans="1:17" ht="36.75" customHeight="1">
      <c r="A45" s="909" t="s">
        <v>497</v>
      </c>
      <c r="B45" s="910"/>
      <c r="C45" s="910"/>
      <c r="D45" s="910"/>
      <c r="E45" s="910"/>
      <c r="F45" s="910"/>
      <c r="G45" s="910"/>
      <c r="H45" s="910"/>
      <c r="I45" s="910"/>
      <c r="J45" s="910"/>
      <c r="K45" s="910"/>
      <c r="L45" s="910"/>
      <c r="M45" s="915"/>
      <c r="O45" s="40"/>
      <c r="P45" s="40"/>
      <c r="Q45" s="40"/>
    </row>
    <row r="46" spans="1:17" ht="9.75" customHeight="1">
      <c r="A46" s="209"/>
      <c r="B46" s="210"/>
      <c r="C46" s="210"/>
      <c r="D46" s="210"/>
      <c r="E46" s="210"/>
      <c r="F46" s="210"/>
      <c r="G46" s="210"/>
      <c r="H46" s="210"/>
      <c r="I46" s="210"/>
      <c r="J46" s="210"/>
      <c r="K46" s="210"/>
      <c r="L46" s="210"/>
      <c r="M46" s="915"/>
      <c r="O46" s="40"/>
      <c r="P46" s="40"/>
      <c r="Q46" s="40"/>
    </row>
    <row r="47" spans="1:17" ht="14">
      <c r="A47" s="211"/>
      <c r="B47" s="512" t="s">
        <v>254</v>
      </c>
      <c r="C47" s="512"/>
      <c r="D47" s="512"/>
      <c r="E47" s="512"/>
      <c r="F47" s="512"/>
      <c r="G47" s="512"/>
      <c r="H47" s="512"/>
      <c r="I47" s="512"/>
      <c r="J47" s="512"/>
      <c r="K47" s="512"/>
      <c r="L47" s="111"/>
      <c r="M47" s="915"/>
    </row>
    <row r="48" spans="1:17" ht="23">
      <c r="A48" s="377" t="s">
        <v>53</v>
      </c>
      <c r="B48" s="905" t="s">
        <v>54</v>
      </c>
      <c r="C48" s="905"/>
      <c r="D48" s="905"/>
      <c r="E48" s="905"/>
      <c r="F48" s="905"/>
      <c r="G48" s="905"/>
      <c r="H48" s="905"/>
      <c r="I48" s="905"/>
      <c r="J48" s="56" t="s">
        <v>3</v>
      </c>
      <c r="K48" s="56" t="s">
        <v>2</v>
      </c>
      <c r="L48" s="212" t="s">
        <v>55</v>
      </c>
      <c r="M48" s="915"/>
    </row>
    <row r="49" spans="1:18" ht="12.5">
      <c r="A49" s="213"/>
      <c r="B49" s="897" t="s">
        <v>255</v>
      </c>
      <c r="C49" s="897"/>
      <c r="D49" s="897"/>
      <c r="E49" s="897"/>
      <c r="F49" s="897"/>
      <c r="G49" s="897"/>
      <c r="H49" s="897"/>
      <c r="I49" s="897"/>
      <c r="J49" s="214">
        <v>1381</v>
      </c>
      <c r="K49" s="215">
        <v>1659</v>
      </c>
      <c r="L49" s="216">
        <f ca="1">IF(TODAY()&lt;=$K$18,J49*A49,K49*A49)</f>
        <v>0</v>
      </c>
      <c r="M49" s="915"/>
    </row>
    <row r="50" spans="1:18" ht="12.5">
      <c r="A50" s="217"/>
      <c r="B50" s="911" t="s">
        <v>256</v>
      </c>
      <c r="C50" s="911"/>
      <c r="D50" s="911"/>
      <c r="E50" s="911"/>
      <c r="F50" s="911"/>
      <c r="G50" s="911"/>
      <c r="H50" s="911"/>
      <c r="I50" s="911"/>
      <c r="J50" s="218">
        <v>171</v>
      </c>
      <c r="K50" s="219">
        <v>205</v>
      </c>
      <c r="L50" s="216">
        <f ca="1">IF(TODAY()&lt;=$K$18,J50*A50,K50*A50)</f>
        <v>0</v>
      </c>
      <c r="M50" s="915"/>
      <c r="N50" s="220"/>
    </row>
    <row r="51" spans="1:18" ht="14">
      <c r="A51" s="221"/>
      <c r="B51" s="512" t="s">
        <v>257</v>
      </c>
      <c r="C51" s="512"/>
      <c r="D51" s="512"/>
      <c r="E51" s="512"/>
      <c r="F51" s="512"/>
      <c r="G51" s="512"/>
      <c r="H51" s="512"/>
      <c r="I51" s="512"/>
      <c r="J51" s="512"/>
      <c r="K51" s="512"/>
      <c r="L51" s="222"/>
      <c r="M51" s="915"/>
      <c r="N51" s="220"/>
    </row>
    <row r="52" spans="1:18" ht="23">
      <c r="A52" s="377" t="s">
        <v>53</v>
      </c>
      <c r="B52" s="905" t="s">
        <v>54</v>
      </c>
      <c r="C52" s="905"/>
      <c r="D52" s="905"/>
      <c r="E52" s="905"/>
      <c r="F52" s="905"/>
      <c r="G52" s="905"/>
      <c r="H52" s="905"/>
      <c r="I52" s="905"/>
      <c r="J52" s="56" t="s">
        <v>3</v>
      </c>
      <c r="K52" s="56" t="s">
        <v>2</v>
      </c>
      <c r="L52" s="212" t="s">
        <v>55</v>
      </c>
      <c r="M52" s="915"/>
    </row>
    <row r="53" spans="1:18" ht="15" customHeight="1">
      <c r="A53" s="213"/>
      <c r="B53" s="906" t="s">
        <v>457</v>
      </c>
      <c r="C53" s="906"/>
      <c r="D53" s="906"/>
      <c r="E53" s="906"/>
      <c r="F53" s="906"/>
      <c r="G53" s="906"/>
      <c r="H53" s="906"/>
      <c r="I53" s="906"/>
      <c r="J53" s="223">
        <v>1381</v>
      </c>
      <c r="K53" s="224">
        <v>1659</v>
      </c>
      <c r="L53" s="216">
        <f t="shared" ref="L53:L62" ca="1" si="0">IF(TODAY()&lt;=$K$18,J53*A53,K53*A53)</f>
        <v>0</v>
      </c>
      <c r="M53" s="915"/>
      <c r="N53" s="220"/>
      <c r="O53" s="225"/>
    </row>
    <row r="54" spans="1:18" ht="15" customHeight="1">
      <c r="A54" s="213"/>
      <c r="B54" s="907" t="s">
        <v>458</v>
      </c>
      <c r="C54" s="907"/>
      <c r="D54" s="907"/>
      <c r="E54" s="907"/>
      <c r="F54" s="907"/>
      <c r="G54" s="907"/>
      <c r="H54" s="907"/>
      <c r="I54" s="907"/>
      <c r="J54" s="214">
        <v>2093</v>
      </c>
      <c r="K54" s="215">
        <v>2513</v>
      </c>
      <c r="L54" s="216">
        <f t="shared" ca="1" si="0"/>
        <v>0</v>
      </c>
      <c r="M54" s="915"/>
      <c r="N54" s="220"/>
    </row>
    <row r="55" spans="1:18" ht="15" customHeight="1">
      <c r="A55" s="213"/>
      <c r="B55" s="907" t="s">
        <v>459</v>
      </c>
      <c r="C55" s="907"/>
      <c r="D55" s="907"/>
      <c r="E55" s="907"/>
      <c r="F55" s="907"/>
      <c r="G55" s="907"/>
      <c r="H55" s="907"/>
      <c r="I55" s="907"/>
      <c r="J55" s="214">
        <v>2805</v>
      </c>
      <c r="K55" s="215">
        <v>3367</v>
      </c>
      <c r="L55" s="216">
        <f t="shared" ca="1" si="0"/>
        <v>0</v>
      </c>
      <c r="M55" s="915"/>
      <c r="N55" s="220"/>
      <c r="R55" s="9">
        <f t="shared" ref="R55:R62" si="1">Q55*1.2</f>
        <v>0</v>
      </c>
    </row>
    <row r="56" spans="1:18" ht="15" customHeight="1">
      <c r="A56" s="213"/>
      <c r="B56" s="907" t="s">
        <v>460</v>
      </c>
      <c r="C56" s="907"/>
      <c r="D56" s="907"/>
      <c r="E56" s="907"/>
      <c r="F56" s="907"/>
      <c r="G56" s="907"/>
      <c r="H56" s="907"/>
      <c r="I56" s="907"/>
      <c r="J56" s="214">
        <v>3517</v>
      </c>
      <c r="K56" s="215">
        <v>4220</v>
      </c>
      <c r="L56" s="216">
        <f t="shared" ca="1" si="0"/>
        <v>0</v>
      </c>
      <c r="M56" s="915"/>
      <c r="N56" s="220"/>
      <c r="R56" s="9">
        <f t="shared" si="1"/>
        <v>0</v>
      </c>
    </row>
    <row r="57" spans="1:18" ht="15" customHeight="1">
      <c r="A57" s="213"/>
      <c r="B57" s="907" t="s">
        <v>461</v>
      </c>
      <c r="C57" s="907"/>
      <c r="D57" s="907"/>
      <c r="E57" s="907"/>
      <c r="F57" s="907"/>
      <c r="G57" s="907"/>
      <c r="H57" s="907"/>
      <c r="I57" s="907"/>
      <c r="J57" s="214">
        <v>4229</v>
      </c>
      <c r="K57" s="215">
        <v>5074</v>
      </c>
      <c r="L57" s="216">
        <f t="shared" ca="1" si="0"/>
        <v>0</v>
      </c>
      <c r="M57" s="915"/>
      <c r="N57" s="220"/>
      <c r="R57" s="9">
        <f t="shared" si="1"/>
        <v>0</v>
      </c>
    </row>
    <row r="58" spans="1:18" ht="15" customHeight="1">
      <c r="A58" s="213"/>
      <c r="B58" s="907" t="s">
        <v>462</v>
      </c>
      <c r="C58" s="907"/>
      <c r="D58" s="907"/>
      <c r="E58" s="907"/>
      <c r="F58" s="907"/>
      <c r="G58" s="907"/>
      <c r="H58" s="907"/>
      <c r="I58" s="907"/>
      <c r="J58" s="214">
        <v>4941</v>
      </c>
      <c r="K58" s="215">
        <v>5928</v>
      </c>
      <c r="L58" s="216">
        <f t="shared" ca="1" si="0"/>
        <v>0</v>
      </c>
      <c r="M58" s="915"/>
      <c r="N58" s="220"/>
      <c r="R58" s="9">
        <f t="shared" si="1"/>
        <v>0</v>
      </c>
    </row>
    <row r="59" spans="1:18" ht="15" customHeight="1">
      <c r="A59" s="213"/>
      <c r="B59" s="907" t="s">
        <v>463</v>
      </c>
      <c r="C59" s="907"/>
      <c r="D59" s="907"/>
      <c r="E59" s="907"/>
      <c r="F59" s="907"/>
      <c r="G59" s="907"/>
      <c r="H59" s="907"/>
      <c r="I59" s="907"/>
      <c r="J59" s="214">
        <v>5653</v>
      </c>
      <c r="K59" s="215">
        <v>6781</v>
      </c>
      <c r="L59" s="216">
        <f t="shared" ca="1" si="0"/>
        <v>0</v>
      </c>
      <c r="M59" s="915"/>
      <c r="N59" s="220"/>
      <c r="R59" s="9">
        <f t="shared" si="1"/>
        <v>0</v>
      </c>
    </row>
    <row r="60" spans="1:18" ht="15" customHeight="1">
      <c r="A60" s="213"/>
      <c r="B60" s="907" t="s">
        <v>464</v>
      </c>
      <c r="C60" s="907"/>
      <c r="D60" s="907"/>
      <c r="E60" s="907"/>
      <c r="F60" s="907"/>
      <c r="G60" s="907"/>
      <c r="H60" s="907"/>
      <c r="I60" s="907"/>
      <c r="J60" s="214">
        <v>6365</v>
      </c>
      <c r="K60" s="215">
        <v>7635</v>
      </c>
      <c r="L60" s="216">
        <f t="shared" ca="1" si="0"/>
        <v>0</v>
      </c>
      <c r="M60" s="915"/>
      <c r="N60" s="220"/>
      <c r="R60" s="9">
        <f t="shared" si="1"/>
        <v>0</v>
      </c>
    </row>
    <row r="61" spans="1:18" ht="15" hidden="1" customHeight="1">
      <c r="A61" s="213"/>
      <c r="B61" s="907" t="s">
        <v>266</v>
      </c>
      <c r="C61" s="907"/>
      <c r="D61" s="907"/>
      <c r="E61" s="907"/>
      <c r="F61" s="907"/>
      <c r="G61" s="907"/>
      <c r="H61" s="907"/>
      <c r="I61" s="907"/>
      <c r="J61" s="214">
        <v>6739</v>
      </c>
      <c r="K61" s="215">
        <v>8084</v>
      </c>
      <c r="L61" s="216">
        <f t="shared" ca="1" si="0"/>
        <v>0</v>
      </c>
      <c r="M61" s="915"/>
      <c r="N61" s="220"/>
      <c r="R61" s="9">
        <f t="shared" si="1"/>
        <v>0</v>
      </c>
    </row>
    <row r="62" spans="1:18" ht="15" hidden="1" customHeight="1">
      <c r="A62" s="213"/>
      <c r="B62" s="907" t="s">
        <v>267</v>
      </c>
      <c r="C62" s="907"/>
      <c r="D62" s="907"/>
      <c r="E62" s="907"/>
      <c r="F62" s="907"/>
      <c r="G62" s="907"/>
      <c r="H62" s="907"/>
      <c r="I62" s="907"/>
      <c r="J62" s="214">
        <v>7417</v>
      </c>
      <c r="K62" s="215">
        <v>8897</v>
      </c>
      <c r="L62" s="216">
        <f t="shared" ca="1" si="0"/>
        <v>0</v>
      </c>
      <c r="M62" s="915"/>
      <c r="N62" s="220"/>
      <c r="R62" s="9">
        <f t="shared" si="1"/>
        <v>0</v>
      </c>
    </row>
    <row r="63" spans="1:18" ht="15" customHeight="1">
      <c r="A63" s="902" t="s">
        <v>268</v>
      </c>
      <c r="B63" s="903"/>
      <c r="C63" s="903"/>
      <c r="D63" s="903"/>
      <c r="E63" s="903"/>
      <c r="F63" s="903"/>
      <c r="G63" s="903"/>
      <c r="H63" s="903"/>
      <c r="I63" s="903"/>
      <c r="J63" s="903"/>
      <c r="K63" s="903"/>
      <c r="L63" s="904"/>
      <c r="M63" s="915"/>
      <c r="N63" s="220"/>
    </row>
    <row r="64" spans="1:18" ht="15" customHeight="1">
      <c r="A64" s="894" t="s">
        <v>269</v>
      </c>
      <c r="B64" s="895"/>
      <c r="C64" s="895"/>
      <c r="D64" s="895"/>
      <c r="E64" s="895"/>
      <c r="F64" s="895"/>
      <c r="G64" s="895"/>
      <c r="H64" s="895"/>
      <c r="I64" s="895"/>
      <c r="J64" s="895"/>
      <c r="K64" s="895"/>
      <c r="L64" s="896"/>
      <c r="M64" s="915"/>
      <c r="N64" s="220"/>
    </row>
    <row r="65" spans="1:14" ht="23">
      <c r="A65" s="377" t="s">
        <v>53</v>
      </c>
      <c r="B65" s="878" t="s">
        <v>54</v>
      </c>
      <c r="C65" s="878"/>
      <c r="D65" s="878"/>
      <c r="E65" s="878"/>
      <c r="F65" s="878"/>
      <c r="G65" s="878"/>
      <c r="H65" s="878"/>
      <c r="I65" s="878"/>
      <c r="J65" s="56" t="s">
        <v>3</v>
      </c>
      <c r="K65" s="56" t="s">
        <v>2</v>
      </c>
      <c r="L65" s="212" t="s">
        <v>55</v>
      </c>
      <c r="M65" s="915"/>
    </row>
    <row r="66" spans="1:14" ht="12.75" customHeight="1" thickBot="1">
      <c r="A66" s="213"/>
      <c r="B66" s="897" t="s">
        <v>270</v>
      </c>
      <c r="C66" s="897"/>
      <c r="D66" s="897"/>
      <c r="E66" s="897"/>
      <c r="F66" s="897"/>
      <c r="G66" s="897"/>
      <c r="H66" s="897"/>
      <c r="I66" s="897"/>
      <c r="J66" s="218">
        <v>712</v>
      </c>
      <c r="K66" s="219">
        <v>854</v>
      </c>
      <c r="L66" s="216">
        <f ca="1">IF(TODAY()&lt;=$K$18,J66*A66,K66*A66)</f>
        <v>0</v>
      </c>
      <c r="M66" s="915"/>
      <c r="N66" s="220"/>
    </row>
    <row r="67" spans="1:14" ht="13">
      <c r="A67" s="898"/>
      <c r="B67" s="899"/>
      <c r="C67" s="899"/>
      <c r="D67" s="899"/>
      <c r="E67" s="899"/>
      <c r="F67" s="899"/>
      <c r="G67" s="899"/>
      <c r="H67" s="899"/>
      <c r="I67" s="226"/>
      <c r="J67" s="864" t="s">
        <v>271</v>
      </c>
      <c r="K67" s="865"/>
      <c r="L67" s="58">
        <f ca="1">SUM(L49:L66)</f>
        <v>0</v>
      </c>
      <c r="M67" s="915"/>
    </row>
    <row r="68" spans="1:14" ht="12.75" customHeight="1">
      <c r="A68" s="900" t="s">
        <v>272</v>
      </c>
      <c r="B68" s="901"/>
      <c r="C68" s="901"/>
      <c r="D68" s="901"/>
      <c r="E68" s="901"/>
      <c r="F68" s="901"/>
      <c r="G68" s="901"/>
      <c r="H68" s="901"/>
      <c r="I68" s="227"/>
      <c r="J68" s="866" t="s">
        <v>51</v>
      </c>
      <c r="K68" s="867"/>
      <c r="L68" s="59">
        <f ca="1">+L67*16%</f>
        <v>0</v>
      </c>
      <c r="M68" s="915"/>
    </row>
    <row r="69" spans="1:14" ht="13.5" customHeight="1" thickBot="1">
      <c r="A69" s="900"/>
      <c r="B69" s="901"/>
      <c r="C69" s="901"/>
      <c r="D69" s="901"/>
      <c r="E69" s="901"/>
      <c r="F69" s="901"/>
      <c r="G69" s="901"/>
      <c r="H69" s="901"/>
      <c r="I69" s="227"/>
      <c r="J69" s="868" t="s">
        <v>56</v>
      </c>
      <c r="K69" s="869"/>
      <c r="L69" s="60">
        <f ca="1">+L67+L68</f>
        <v>0</v>
      </c>
      <c r="M69" s="915"/>
    </row>
    <row r="70" spans="1:14" ht="5.25" customHeight="1">
      <c r="A70" s="228"/>
      <c r="G70" s="229"/>
      <c r="H70" s="229"/>
      <c r="I70" s="230"/>
      <c r="J70" s="231"/>
      <c r="K70" s="231"/>
      <c r="L70" s="10"/>
      <c r="M70" s="915"/>
    </row>
    <row r="71" spans="1:14" ht="3.75" customHeight="1">
      <c r="A71" s="228"/>
      <c r="G71" s="229"/>
      <c r="H71" s="229"/>
      <c r="I71" s="230"/>
      <c r="J71" s="231"/>
      <c r="K71" s="231"/>
      <c r="L71" s="10"/>
      <c r="M71" s="915"/>
    </row>
    <row r="72" spans="1:14" s="61" customFormat="1" ht="13">
      <c r="A72" s="511" t="s">
        <v>1</v>
      </c>
      <c r="B72" s="512"/>
      <c r="C72" s="512"/>
      <c r="D72" s="512"/>
      <c r="E72" s="512"/>
      <c r="F72" s="512"/>
      <c r="G72" s="512"/>
      <c r="H72" s="512"/>
      <c r="I72" s="512"/>
      <c r="J72" s="512"/>
      <c r="K72" s="512"/>
      <c r="L72" s="79"/>
      <c r="M72" s="915"/>
    </row>
    <row r="73" spans="1:14" s="50" customFormat="1" ht="30" customHeight="1">
      <c r="A73" s="888" t="s">
        <v>411</v>
      </c>
      <c r="B73" s="889"/>
      <c r="C73" s="889"/>
      <c r="D73" s="889"/>
      <c r="E73" s="889"/>
      <c r="F73" s="889"/>
      <c r="G73" s="889"/>
      <c r="H73" s="889"/>
      <c r="I73" s="889"/>
      <c r="J73" s="889"/>
      <c r="K73" s="889"/>
      <c r="L73" s="890"/>
      <c r="M73" s="915"/>
    </row>
    <row r="74" spans="1:14" s="50" customFormat="1" ht="30" customHeight="1">
      <c r="A74" s="888" t="s">
        <v>412</v>
      </c>
      <c r="B74" s="889"/>
      <c r="C74" s="889"/>
      <c r="D74" s="889"/>
      <c r="E74" s="889"/>
      <c r="F74" s="889"/>
      <c r="G74" s="889"/>
      <c r="H74" s="889"/>
      <c r="I74" s="889"/>
      <c r="J74" s="889"/>
      <c r="K74" s="889"/>
      <c r="L74" s="890"/>
      <c r="M74" s="915"/>
    </row>
    <row r="75" spans="1:14" s="50" customFormat="1" ht="30" customHeight="1">
      <c r="A75" s="891" t="s">
        <v>441</v>
      </c>
      <c r="B75" s="892"/>
      <c r="C75" s="892"/>
      <c r="D75" s="892"/>
      <c r="E75" s="892"/>
      <c r="F75" s="892"/>
      <c r="G75" s="892"/>
      <c r="H75" s="892"/>
      <c r="I75" s="892"/>
      <c r="J75" s="892"/>
      <c r="K75" s="892"/>
      <c r="L75" s="893"/>
      <c r="M75" s="915"/>
    </row>
    <row r="76" spans="1:14" s="50" customFormat="1" ht="15" customHeight="1">
      <c r="A76" s="888" t="s">
        <v>442</v>
      </c>
      <c r="B76" s="889"/>
      <c r="C76" s="889"/>
      <c r="D76" s="889"/>
      <c r="E76" s="889"/>
      <c r="F76" s="889"/>
      <c r="G76" s="889"/>
      <c r="H76" s="889"/>
      <c r="I76" s="889"/>
      <c r="J76" s="889"/>
      <c r="K76" s="889"/>
      <c r="L76" s="890"/>
      <c r="M76" s="915"/>
    </row>
    <row r="77" spans="1:14" s="50" customFormat="1" ht="15" customHeight="1">
      <c r="A77" s="888" t="s">
        <v>443</v>
      </c>
      <c r="B77" s="889"/>
      <c r="C77" s="889"/>
      <c r="D77" s="889"/>
      <c r="E77" s="889"/>
      <c r="F77" s="889"/>
      <c r="G77" s="889"/>
      <c r="H77" s="889"/>
      <c r="I77" s="889"/>
      <c r="J77" s="889"/>
      <c r="K77" s="889"/>
      <c r="L77" s="890"/>
      <c r="M77" s="915"/>
    </row>
    <row r="78" spans="1:14" s="50" customFormat="1" ht="15" customHeight="1">
      <c r="A78" s="888" t="s">
        <v>413</v>
      </c>
      <c r="B78" s="889"/>
      <c r="C78" s="889"/>
      <c r="D78" s="889"/>
      <c r="E78" s="889"/>
      <c r="F78" s="889"/>
      <c r="G78" s="889"/>
      <c r="H78" s="889"/>
      <c r="I78" s="889"/>
      <c r="J78" s="889"/>
      <c r="K78" s="889"/>
      <c r="L78" s="890"/>
      <c r="M78" s="915"/>
    </row>
    <row r="79" spans="1:14" s="50" customFormat="1" ht="30" customHeight="1">
      <c r="A79" s="888" t="s">
        <v>273</v>
      </c>
      <c r="B79" s="889"/>
      <c r="C79" s="889"/>
      <c r="D79" s="889"/>
      <c r="E79" s="889"/>
      <c r="F79" s="889"/>
      <c r="G79" s="889"/>
      <c r="H79" s="889"/>
      <c r="I79" s="889"/>
      <c r="J79" s="889"/>
      <c r="K79" s="889"/>
      <c r="L79" s="890"/>
      <c r="M79" s="915"/>
    </row>
    <row r="80" spans="1:14" s="50" customFormat="1" ht="15" customHeight="1">
      <c r="A80" s="888" t="s">
        <v>274</v>
      </c>
      <c r="B80" s="889"/>
      <c r="C80" s="889"/>
      <c r="D80" s="889"/>
      <c r="E80" s="889"/>
      <c r="F80" s="889"/>
      <c r="G80" s="889"/>
      <c r="H80" s="889"/>
      <c r="I80" s="889"/>
      <c r="J80" s="889"/>
      <c r="K80" s="889"/>
      <c r="L80" s="890"/>
      <c r="M80" s="915"/>
    </row>
    <row r="81" spans="1:13" s="50" customFormat="1" ht="30" customHeight="1">
      <c r="A81" s="888" t="s">
        <v>414</v>
      </c>
      <c r="B81" s="889"/>
      <c r="C81" s="889"/>
      <c r="D81" s="889"/>
      <c r="E81" s="889"/>
      <c r="F81" s="889"/>
      <c r="G81" s="889"/>
      <c r="H81" s="889"/>
      <c r="I81" s="889"/>
      <c r="J81" s="889"/>
      <c r="K81" s="889"/>
      <c r="L81" s="890"/>
      <c r="M81" s="915"/>
    </row>
    <row r="82" spans="1:13" s="50" customFormat="1" ht="30" customHeight="1">
      <c r="A82" s="891" t="s">
        <v>415</v>
      </c>
      <c r="B82" s="892"/>
      <c r="C82" s="892"/>
      <c r="D82" s="892"/>
      <c r="E82" s="892"/>
      <c r="F82" s="892"/>
      <c r="G82" s="892"/>
      <c r="H82" s="892"/>
      <c r="I82" s="892"/>
      <c r="J82" s="892"/>
      <c r="K82" s="892"/>
      <c r="L82" s="893"/>
      <c r="M82" s="915"/>
    </row>
    <row r="83" spans="1:13" s="50" customFormat="1" ht="15" customHeight="1">
      <c r="A83" s="891" t="s">
        <v>275</v>
      </c>
      <c r="B83" s="892"/>
      <c r="C83" s="892"/>
      <c r="D83" s="892"/>
      <c r="E83" s="892"/>
      <c r="F83" s="892"/>
      <c r="G83" s="892"/>
      <c r="H83" s="892"/>
      <c r="I83" s="892"/>
      <c r="J83" s="892"/>
      <c r="K83" s="892"/>
      <c r="L83" s="893"/>
      <c r="M83" s="915"/>
    </row>
    <row r="84" spans="1:13" s="50" customFormat="1" ht="15" customHeight="1">
      <c r="A84" s="891" t="s">
        <v>416</v>
      </c>
      <c r="B84" s="892"/>
      <c r="C84" s="892"/>
      <c r="D84" s="892"/>
      <c r="E84" s="892"/>
      <c r="F84" s="892"/>
      <c r="G84" s="892"/>
      <c r="H84" s="892"/>
      <c r="I84" s="892"/>
      <c r="J84" s="892"/>
      <c r="K84" s="892"/>
      <c r="L84" s="893"/>
      <c r="M84" s="915"/>
    </row>
    <row r="85" spans="1:13" s="50" customFormat="1" ht="15" customHeight="1">
      <c r="A85" s="891" t="s">
        <v>417</v>
      </c>
      <c r="B85" s="892"/>
      <c r="C85" s="892"/>
      <c r="D85" s="892"/>
      <c r="E85" s="892"/>
      <c r="F85" s="892"/>
      <c r="G85" s="892"/>
      <c r="H85" s="892"/>
      <c r="I85" s="892"/>
      <c r="J85" s="892"/>
      <c r="K85" s="892"/>
      <c r="L85" s="893"/>
      <c r="M85" s="915"/>
    </row>
    <row r="86" spans="1:13" s="50" customFormat="1" ht="15" customHeight="1">
      <c r="A86" s="891" t="s">
        <v>445</v>
      </c>
      <c r="B86" s="892"/>
      <c r="C86" s="892"/>
      <c r="D86" s="892"/>
      <c r="E86" s="892"/>
      <c r="F86" s="892"/>
      <c r="G86" s="892"/>
      <c r="H86" s="892"/>
      <c r="I86" s="892"/>
      <c r="J86" s="892"/>
      <c r="K86" s="892"/>
      <c r="L86" s="893"/>
      <c r="M86" s="915"/>
    </row>
    <row r="87" spans="1:13" s="50" customFormat="1" ht="15" customHeight="1">
      <c r="A87" s="891" t="s">
        <v>418</v>
      </c>
      <c r="B87" s="892"/>
      <c r="C87" s="892"/>
      <c r="D87" s="892"/>
      <c r="E87" s="892"/>
      <c r="F87" s="892"/>
      <c r="G87" s="892"/>
      <c r="H87" s="892"/>
      <c r="I87" s="892"/>
      <c r="J87" s="892"/>
      <c r="K87" s="892"/>
      <c r="L87" s="893"/>
      <c r="M87" s="915"/>
    </row>
    <row r="88" spans="1:13" s="50" customFormat="1" ht="15" customHeight="1">
      <c r="A88" s="891" t="s">
        <v>444</v>
      </c>
      <c r="B88" s="892"/>
      <c r="C88" s="892"/>
      <c r="D88" s="892"/>
      <c r="E88" s="892"/>
      <c r="F88" s="892"/>
      <c r="G88" s="892"/>
      <c r="H88" s="892"/>
      <c r="I88" s="892"/>
      <c r="J88" s="892"/>
      <c r="K88" s="892"/>
      <c r="L88" s="893"/>
      <c r="M88" s="915"/>
    </row>
    <row r="89" spans="1:13" s="50" customFormat="1" ht="30" customHeight="1">
      <c r="A89" s="891" t="s">
        <v>419</v>
      </c>
      <c r="B89" s="892"/>
      <c r="C89" s="892"/>
      <c r="D89" s="892"/>
      <c r="E89" s="892"/>
      <c r="F89" s="892"/>
      <c r="G89" s="892"/>
      <c r="H89" s="892"/>
      <c r="I89" s="892"/>
      <c r="J89" s="892"/>
      <c r="K89" s="892"/>
      <c r="L89" s="893"/>
      <c r="M89" s="915"/>
    </row>
    <row r="90" spans="1:13" ht="15.5">
      <c r="A90" s="615" t="s">
        <v>89</v>
      </c>
      <c r="B90" s="616"/>
      <c r="C90" s="616"/>
      <c r="D90" s="616"/>
      <c r="E90" s="616"/>
      <c r="F90" s="616"/>
      <c r="G90" s="616"/>
      <c r="H90" s="616"/>
      <c r="I90" s="616"/>
      <c r="J90" s="616"/>
      <c r="K90" s="616"/>
      <c r="L90" s="617"/>
      <c r="M90" s="915"/>
    </row>
    <row r="91" spans="1:13" ht="15" customHeight="1">
      <c r="A91" s="566"/>
      <c r="B91" s="567"/>
      <c r="C91" s="567"/>
      <c r="D91" s="567"/>
      <c r="E91" s="567"/>
      <c r="F91" s="567"/>
      <c r="G91" s="567"/>
      <c r="H91" s="567"/>
      <c r="I91" s="567"/>
      <c r="J91" s="567"/>
      <c r="K91" s="567"/>
      <c r="L91" s="618"/>
      <c r="M91" s="915"/>
    </row>
    <row r="92" spans="1:13" ht="15" customHeight="1" thickBot="1">
      <c r="A92" s="62"/>
      <c r="B92" s="63"/>
      <c r="C92" s="63"/>
      <c r="D92" s="63"/>
      <c r="E92" s="63"/>
      <c r="F92" s="63"/>
      <c r="G92" s="63"/>
      <c r="H92" s="63"/>
      <c r="I92" s="63"/>
      <c r="J92" s="63"/>
      <c r="K92" s="63"/>
      <c r="L92" s="63"/>
      <c r="M92" s="915"/>
    </row>
    <row r="93" spans="1:13" ht="35.25" customHeight="1">
      <c r="A93" s="619" t="s">
        <v>57</v>
      </c>
      <c r="B93" s="620"/>
      <c r="C93" s="620"/>
      <c r="D93" s="620"/>
      <c r="E93" s="620"/>
      <c r="F93" s="620"/>
      <c r="G93" s="620"/>
      <c r="H93" s="620"/>
      <c r="I93" s="620"/>
      <c r="J93" s="620"/>
      <c r="K93" s="620"/>
      <c r="L93" s="620"/>
      <c r="M93" s="915"/>
    </row>
    <row r="94" spans="1:13" ht="21.75" customHeight="1">
      <c r="A94" s="621" t="s">
        <v>0</v>
      </c>
      <c r="B94" s="621"/>
      <c r="C94" s="621"/>
      <c r="D94" s="621"/>
      <c r="E94" s="621"/>
      <c r="F94" s="621"/>
      <c r="G94" s="621"/>
      <c r="H94" s="621"/>
      <c r="I94" s="621"/>
      <c r="J94" s="621"/>
      <c r="K94" s="621"/>
      <c r="L94" s="621"/>
      <c r="M94" s="915"/>
    </row>
    <row r="95" spans="1:13" ht="16" thickBot="1">
      <c r="A95" s="606" t="s">
        <v>90</v>
      </c>
      <c r="B95" s="607"/>
      <c r="C95" s="607"/>
      <c r="D95" s="607"/>
      <c r="E95" s="607"/>
      <c r="F95" s="607"/>
      <c r="G95" s="607"/>
      <c r="H95" s="607"/>
      <c r="I95" s="607"/>
      <c r="J95" s="607"/>
      <c r="K95" s="607"/>
      <c r="L95" s="607"/>
      <c r="M95" s="916"/>
    </row>
  </sheetData>
  <sheetProtection sheet="1" objects="1" scenarios="1"/>
  <mergeCells count="92">
    <mergeCell ref="K2:M3"/>
    <mergeCell ref="E3:J3"/>
    <mergeCell ref="E4:J4"/>
    <mergeCell ref="A5:M5"/>
    <mergeCell ref="H6:I6"/>
    <mergeCell ref="J6:L6"/>
    <mergeCell ref="M6:M95"/>
    <mergeCell ref="A7:L7"/>
    <mergeCell ref="D8:H8"/>
    <mergeCell ref="K8:L8"/>
    <mergeCell ref="A17:L17"/>
    <mergeCell ref="D9:H9"/>
    <mergeCell ref="K9:L10"/>
    <mergeCell ref="D10:H10"/>
    <mergeCell ref="D11:H11"/>
    <mergeCell ref="J11:L11"/>
    <mergeCell ref="D12:H12"/>
    <mergeCell ref="J12:L12"/>
    <mergeCell ref="D13:H13"/>
    <mergeCell ref="J13:L13"/>
    <mergeCell ref="D14:H14"/>
    <mergeCell ref="J14:L14"/>
    <mergeCell ref="D15:H15"/>
    <mergeCell ref="I32:L32"/>
    <mergeCell ref="A20:L20"/>
    <mergeCell ref="H21:L21"/>
    <mergeCell ref="K22:L22"/>
    <mergeCell ref="B23:F23"/>
    <mergeCell ref="A25:L25"/>
    <mergeCell ref="A26:L26"/>
    <mergeCell ref="G28:G29"/>
    <mergeCell ref="H28:L29"/>
    <mergeCell ref="B30:C30"/>
    <mergeCell ref="H30:L30"/>
    <mergeCell ref="J23:L23"/>
    <mergeCell ref="K18:L18"/>
    <mergeCell ref="A18:J18"/>
    <mergeCell ref="B51:K51"/>
    <mergeCell ref="I33:L33"/>
    <mergeCell ref="I36:L36"/>
    <mergeCell ref="I37:L37"/>
    <mergeCell ref="A39:L39"/>
    <mergeCell ref="A40:L42"/>
    <mergeCell ref="E44:I44"/>
    <mergeCell ref="A45:L45"/>
    <mergeCell ref="B47:K47"/>
    <mergeCell ref="B48:I48"/>
    <mergeCell ref="B49:I49"/>
    <mergeCell ref="B50:I50"/>
    <mergeCell ref="A63:L63"/>
    <mergeCell ref="B52:I52"/>
    <mergeCell ref="B53:I53"/>
    <mergeCell ref="B54:I54"/>
    <mergeCell ref="B55:I55"/>
    <mergeCell ref="B56:I56"/>
    <mergeCell ref="B57:I57"/>
    <mergeCell ref="B58:I58"/>
    <mergeCell ref="B59:I59"/>
    <mergeCell ref="B60:I60"/>
    <mergeCell ref="B61:I61"/>
    <mergeCell ref="B62:I62"/>
    <mergeCell ref="A72:K72"/>
    <mergeCell ref="A64:L64"/>
    <mergeCell ref="B65:I65"/>
    <mergeCell ref="B66:I66"/>
    <mergeCell ref="A67:H67"/>
    <mergeCell ref="J67:K67"/>
    <mergeCell ref="A68:H69"/>
    <mergeCell ref="J68:K68"/>
    <mergeCell ref="J69:K69"/>
    <mergeCell ref="A94:L94"/>
    <mergeCell ref="A95:L95"/>
    <mergeCell ref="A78:L78"/>
    <mergeCell ref="A79:L79"/>
    <mergeCell ref="A80:L80"/>
    <mergeCell ref="A85:L85"/>
    <mergeCell ref="A86:L86"/>
    <mergeCell ref="A87:L87"/>
    <mergeCell ref="A81:L81"/>
    <mergeCell ref="A82:L82"/>
    <mergeCell ref="A83:L83"/>
    <mergeCell ref="A84:L84"/>
    <mergeCell ref="A89:L89"/>
    <mergeCell ref="A88:L88"/>
    <mergeCell ref="A90:L90"/>
    <mergeCell ref="A91:L91"/>
    <mergeCell ref="A93:L93"/>
    <mergeCell ref="A73:L73"/>
    <mergeCell ref="A74:L74"/>
    <mergeCell ref="A75:L75"/>
    <mergeCell ref="A76:L76"/>
    <mergeCell ref="A77:L77"/>
  </mergeCells>
  <printOptions horizontalCentered="1"/>
  <pageMargins left="0.39370078740157483" right="0.39370078740157483" top="0.39370078740157483" bottom="0.39370078740157483" header="0" footer="0"/>
  <pageSetup scale="65" fitToHeight="5" orientation="portrait" r:id="rId1"/>
  <headerFooter alignWithMargins="0"/>
  <rowBreaks count="1" manualBreakCount="1">
    <brk id="70" max="12" man="1"/>
  </rowBreak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1B90D-991A-4CD5-8193-2FCC5E4E0E4A}">
  <sheetPr>
    <tabColor rgb="FFE32963"/>
  </sheetPr>
  <dimension ref="A1:M117"/>
  <sheetViews>
    <sheetView showGridLines="0" zoomScaleNormal="100" zoomScaleSheetLayoutView="100" workbookViewId="0"/>
  </sheetViews>
  <sheetFormatPr baseColWidth="10" defaultColWidth="11.453125" defaultRowHeight="11.5"/>
  <cols>
    <col min="1" max="4" width="9.26953125" style="2" customWidth="1"/>
    <col min="5" max="11" width="11.453125" style="2" customWidth="1"/>
    <col min="12" max="12" width="14.26953125" style="2" customWidth="1"/>
    <col min="13" max="13" width="7.7265625" style="2" customWidth="1"/>
    <col min="14" max="16384" width="11.453125" style="2"/>
  </cols>
  <sheetData>
    <row r="1" spans="1:13" s="3" customFormat="1" ht="58" customHeight="1">
      <c r="A1" s="250"/>
      <c r="B1" s="250"/>
      <c r="C1" s="250"/>
      <c r="D1" s="251"/>
      <c r="E1" s="251"/>
      <c r="F1" s="251"/>
      <c r="G1" s="251"/>
      <c r="H1" s="251"/>
      <c r="I1" s="251"/>
      <c r="J1" s="251"/>
      <c r="K1" s="251"/>
      <c r="L1" s="251"/>
      <c r="M1" s="251"/>
    </row>
    <row r="2" spans="1:13" s="3" customFormat="1" ht="15" customHeight="1">
      <c r="A2" s="2"/>
      <c r="B2" s="2"/>
      <c r="C2" s="2"/>
      <c r="D2" s="2"/>
      <c r="E2" s="252"/>
      <c r="F2" s="253"/>
      <c r="G2" s="253"/>
      <c r="H2" s="253"/>
      <c r="I2" s="253"/>
      <c r="J2" s="253"/>
      <c r="K2" s="742"/>
      <c r="L2" s="742"/>
      <c r="M2" s="742"/>
    </row>
    <row r="3" spans="1:13" s="3" customFormat="1" ht="15" customHeight="1">
      <c r="A3" s="2"/>
      <c r="B3" s="2"/>
      <c r="C3" s="2"/>
      <c r="D3" s="254"/>
      <c r="E3" s="743" t="s">
        <v>304</v>
      </c>
      <c r="F3" s="743"/>
      <c r="G3" s="743"/>
      <c r="H3" s="743"/>
      <c r="I3" s="743"/>
      <c r="J3" s="743"/>
      <c r="K3" s="742"/>
      <c r="L3" s="742"/>
      <c r="M3" s="742"/>
    </row>
    <row r="4" spans="1:13" s="3" customFormat="1" ht="30" customHeight="1" thickBot="1">
      <c r="A4" s="2"/>
      <c r="B4" s="2"/>
      <c r="C4" s="2"/>
      <c r="D4" s="2"/>
      <c r="E4" s="744" t="s">
        <v>59</v>
      </c>
      <c r="F4" s="744"/>
      <c r="G4" s="744"/>
      <c r="H4" s="744"/>
      <c r="I4" s="744"/>
      <c r="J4" s="744"/>
      <c r="K4" s="252"/>
      <c r="L4" s="255"/>
      <c r="M4" s="2"/>
    </row>
    <row r="5" spans="1:13" s="3" customFormat="1" ht="36.75" customHeight="1" thickBot="1">
      <c r="A5" s="773" t="s">
        <v>440</v>
      </c>
      <c r="B5" s="774"/>
      <c r="C5" s="774"/>
      <c r="D5" s="774"/>
      <c r="E5" s="774"/>
      <c r="F5" s="774"/>
      <c r="G5" s="774"/>
      <c r="H5" s="774"/>
      <c r="I5" s="774"/>
      <c r="J5" s="774"/>
      <c r="K5" s="774"/>
      <c r="L5" s="774"/>
      <c r="M5" s="775"/>
    </row>
    <row r="6" spans="1:13" s="3" customFormat="1" ht="12.75" customHeight="1">
      <c r="A6" s="14" t="s">
        <v>40</v>
      </c>
      <c r="B6" s="15" t="str">
        <f>+'DATOS MAESTROS'!B3</f>
        <v>IBTM 2026</v>
      </c>
      <c r="C6" s="16"/>
      <c r="D6" s="16"/>
      <c r="E6" s="16"/>
      <c r="F6" s="16"/>
      <c r="G6" s="17"/>
      <c r="H6" s="472" t="s">
        <v>39</v>
      </c>
      <c r="I6" s="473"/>
      <c r="J6" s="474" t="str">
        <f>+'DATOS MAESTROS'!B4</f>
        <v>Agosto 19 - 20, 2026</v>
      </c>
      <c r="K6" s="475"/>
      <c r="L6" s="475"/>
      <c r="M6" s="962" t="s">
        <v>305</v>
      </c>
    </row>
    <row r="7" spans="1:13" s="3" customFormat="1" ht="14.5" thickBot="1">
      <c r="A7" s="479" t="s">
        <v>38</v>
      </c>
      <c r="B7" s="480"/>
      <c r="C7" s="480"/>
      <c r="D7" s="480"/>
      <c r="E7" s="480"/>
      <c r="F7" s="480"/>
      <c r="G7" s="480"/>
      <c r="H7" s="480"/>
      <c r="I7" s="480"/>
      <c r="J7" s="480"/>
      <c r="K7" s="480"/>
      <c r="L7" s="480"/>
      <c r="M7" s="963"/>
    </row>
    <row r="8" spans="1:13" s="3" customFormat="1" ht="13" thickBot="1">
      <c r="A8" s="18" t="s">
        <v>37</v>
      </c>
      <c r="B8" s="19"/>
      <c r="C8" s="19"/>
      <c r="D8" s="481"/>
      <c r="E8" s="481"/>
      <c r="F8" s="481"/>
      <c r="G8" s="481"/>
      <c r="H8" s="481"/>
      <c r="I8" s="20"/>
      <c r="J8" s="20"/>
      <c r="K8" s="482" t="s">
        <v>36</v>
      </c>
      <c r="L8" s="483"/>
      <c r="M8" s="963"/>
    </row>
    <row r="9" spans="1:13" s="3" customFormat="1" ht="12.75" customHeight="1">
      <c r="A9" s="21" t="s">
        <v>35</v>
      </c>
      <c r="B9" s="22"/>
      <c r="C9" s="22"/>
      <c r="D9" s="461"/>
      <c r="E9" s="461"/>
      <c r="F9" s="461"/>
      <c r="G9" s="461"/>
      <c r="H9" s="461"/>
      <c r="I9" s="20"/>
      <c r="J9" s="20"/>
      <c r="K9" s="489"/>
      <c r="L9" s="490"/>
      <c r="M9" s="963"/>
    </row>
    <row r="10" spans="1:13" s="3" customFormat="1" ht="13.5" customHeight="1" thickBot="1">
      <c r="A10" s="21" t="s">
        <v>34</v>
      </c>
      <c r="B10" s="22"/>
      <c r="C10" s="22"/>
      <c r="D10" s="461"/>
      <c r="E10" s="461"/>
      <c r="F10" s="461"/>
      <c r="G10" s="461"/>
      <c r="H10" s="461"/>
      <c r="I10" s="20"/>
      <c r="J10" s="20"/>
      <c r="K10" s="491"/>
      <c r="L10" s="492"/>
      <c r="M10" s="963"/>
    </row>
    <row r="11" spans="1:13" s="3" customFormat="1" ht="12.5">
      <c r="A11" s="21" t="s">
        <v>33</v>
      </c>
      <c r="B11" s="22"/>
      <c r="C11" s="22"/>
      <c r="D11" s="461"/>
      <c r="E11" s="461"/>
      <c r="F11" s="461"/>
      <c r="G11" s="461"/>
      <c r="H11" s="461"/>
      <c r="I11" s="23" t="s">
        <v>32</v>
      </c>
      <c r="J11" s="462"/>
      <c r="K11" s="462"/>
      <c r="L11" s="462"/>
      <c r="M11" s="963"/>
    </row>
    <row r="12" spans="1:13" s="3" customFormat="1" ht="12.5">
      <c r="A12" s="21" t="s">
        <v>31</v>
      </c>
      <c r="B12" s="22"/>
      <c r="C12" s="22"/>
      <c r="D12" s="461"/>
      <c r="E12" s="461"/>
      <c r="F12" s="461"/>
      <c r="G12" s="461"/>
      <c r="H12" s="461"/>
      <c r="I12" s="23" t="s">
        <v>30</v>
      </c>
      <c r="J12" s="462"/>
      <c r="K12" s="462"/>
      <c r="L12" s="462"/>
      <c r="M12" s="963"/>
    </row>
    <row r="13" spans="1:13" s="3" customFormat="1" ht="12.5">
      <c r="A13" s="21" t="s">
        <v>29</v>
      </c>
      <c r="B13" s="22"/>
      <c r="C13" s="22"/>
      <c r="D13" s="461"/>
      <c r="E13" s="461"/>
      <c r="F13" s="461"/>
      <c r="G13" s="461"/>
      <c r="H13" s="461"/>
      <c r="I13" s="23" t="s">
        <v>28</v>
      </c>
      <c r="J13" s="462"/>
      <c r="K13" s="462"/>
      <c r="L13" s="462"/>
      <c r="M13" s="963"/>
    </row>
    <row r="14" spans="1:13" s="3" customFormat="1" ht="12.5">
      <c r="A14" s="21" t="s">
        <v>27</v>
      </c>
      <c r="B14" s="22"/>
      <c r="C14" s="22"/>
      <c r="D14" s="461"/>
      <c r="E14" s="461"/>
      <c r="F14" s="461"/>
      <c r="G14" s="461"/>
      <c r="H14" s="461"/>
      <c r="I14" s="23" t="s">
        <v>26</v>
      </c>
      <c r="J14" s="462"/>
      <c r="K14" s="462"/>
      <c r="L14" s="462"/>
      <c r="M14" s="963"/>
    </row>
    <row r="15" spans="1:13" s="3" customFormat="1" ht="12.5">
      <c r="A15" s="21" t="s">
        <v>25</v>
      </c>
      <c r="B15" s="22"/>
      <c r="C15" s="22"/>
      <c r="D15" s="461"/>
      <c r="E15" s="461"/>
      <c r="F15" s="461"/>
      <c r="G15" s="461"/>
      <c r="H15" s="461"/>
      <c r="I15" s="439" t="s">
        <v>91</v>
      </c>
      <c r="J15" s="462"/>
      <c r="K15" s="462"/>
      <c r="L15" s="462"/>
      <c r="M15" s="963"/>
    </row>
    <row r="16" spans="1:13" s="3" customFormat="1" ht="12.5">
      <c r="A16" s="268"/>
      <c r="B16" s="268"/>
      <c r="C16" s="268"/>
      <c r="D16" s="263"/>
      <c r="E16" s="263"/>
      <c r="F16" s="263"/>
      <c r="G16" s="263"/>
      <c r="H16" s="263"/>
      <c r="I16" s="268"/>
      <c r="J16" s="268"/>
      <c r="K16" s="268"/>
      <c r="L16" s="263"/>
      <c r="M16" s="963"/>
    </row>
    <row r="17" spans="1:13" s="3" customFormat="1" ht="15" customHeight="1">
      <c r="A17" s="704" t="s">
        <v>24</v>
      </c>
      <c r="B17" s="705"/>
      <c r="C17" s="705"/>
      <c r="D17" s="705"/>
      <c r="E17" s="705"/>
      <c r="F17" s="705"/>
      <c r="G17" s="705"/>
      <c r="H17" s="705"/>
      <c r="I17" s="705"/>
      <c r="J17" s="705"/>
      <c r="K17" s="705"/>
      <c r="L17" s="705"/>
      <c r="M17" s="963"/>
    </row>
    <row r="18" spans="1:13" s="3" customFormat="1" ht="15" customHeight="1">
      <c r="A18" s="784" t="s">
        <v>252</v>
      </c>
      <c r="B18" s="785"/>
      <c r="C18" s="785"/>
      <c r="D18" s="785"/>
      <c r="E18" s="785"/>
      <c r="F18" s="785"/>
      <c r="G18" s="785"/>
      <c r="H18" s="785"/>
      <c r="I18" s="785"/>
      <c r="J18" s="785"/>
      <c r="K18" s="917">
        <f>+'DATOS MAESTROS'!B5</f>
        <v>46231</v>
      </c>
      <c r="L18" s="918"/>
      <c r="M18" s="963"/>
    </row>
    <row r="19" spans="1:13" s="3" customFormat="1" ht="7.5" customHeight="1">
      <c r="A19" s="334"/>
      <c r="B19" s="335"/>
      <c r="C19" s="335"/>
      <c r="D19" s="335"/>
      <c r="E19" s="335"/>
      <c r="F19" s="335"/>
      <c r="G19" s="335"/>
      <c r="H19" s="335"/>
      <c r="I19" s="335"/>
      <c r="J19" s="335"/>
      <c r="K19" s="336"/>
      <c r="L19" s="336"/>
      <c r="M19" s="963"/>
    </row>
    <row r="20" spans="1:13" s="3" customFormat="1" ht="20.149999999999999" customHeight="1">
      <c r="A20" s="465" t="s">
        <v>88</v>
      </c>
      <c r="B20" s="466"/>
      <c r="C20" s="466"/>
      <c r="D20" s="466"/>
      <c r="E20" s="466"/>
      <c r="F20" s="466"/>
      <c r="G20" s="466"/>
      <c r="H20" s="466"/>
      <c r="I20" s="466"/>
      <c r="J20" s="466"/>
      <c r="K20" s="466"/>
      <c r="L20" s="466"/>
      <c r="M20" s="963"/>
    </row>
    <row r="21" spans="1:13" s="3" customFormat="1" ht="12.75" customHeight="1">
      <c r="A21" s="438" t="s">
        <v>23</v>
      </c>
      <c r="B21" s="33" t="s">
        <v>22</v>
      </c>
      <c r="C21" s="33"/>
      <c r="D21" s="33"/>
      <c r="E21" s="33"/>
      <c r="F21" s="53"/>
      <c r="G21" s="30" t="s">
        <v>16</v>
      </c>
      <c r="H21" s="493" t="s">
        <v>49</v>
      </c>
      <c r="I21" s="493"/>
      <c r="J21" s="493"/>
      <c r="K21" s="493"/>
      <c r="L21" s="663"/>
      <c r="M21" s="963"/>
    </row>
    <row r="22" spans="1:13" s="3" customFormat="1" ht="12.5">
      <c r="A22" s="438"/>
      <c r="B22" s="20" t="s">
        <v>21</v>
      </c>
      <c r="C22" s="20"/>
      <c r="D22" s="458">
        <f>+'DATOS MAESTROS'!B7</f>
        <v>1010071122</v>
      </c>
      <c r="E22" s="20"/>
      <c r="F22" s="31"/>
      <c r="G22" s="35" t="s">
        <v>50</v>
      </c>
      <c r="H22" s="20" t="s">
        <v>249</v>
      </c>
      <c r="I22" s="35"/>
      <c r="J22" s="35"/>
      <c r="K22" s="496"/>
      <c r="L22" s="664"/>
      <c r="M22" s="963"/>
    </row>
    <row r="23" spans="1:13" s="3" customFormat="1" ht="12.75" customHeight="1">
      <c r="A23" s="438" t="s">
        <v>401</v>
      </c>
      <c r="B23" s="498" t="s">
        <v>19</v>
      </c>
      <c r="C23" s="498"/>
      <c r="D23" s="499"/>
      <c r="E23" s="499"/>
      <c r="F23" s="499"/>
      <c r="G23" s="35" t="s">
        <v>93</v>
      </c>
      <c r="H23" s="20"/>
      <c r="I23" s="20"/>
      <c r="J23" s="832">
        <f>+'DATOS MAESTROS'!B6</f>
        <v>46246</v>
      </c>
      <c r="K23" s="832"/>
      <c r="L23" s="833"/>
      <c r="M23" s="963"/>
    </row>
    <row r="24" spans="1:13" s="3" customFormat="1" ht="12.5">
      <c r="A24" s="29"/>
      <c r="B24" s="34"/>
      <c r="C24" s="34"/>
      <c r="D24" s="30"/>
      <c r="E24" s="30"/>
      <c r="F24" s="30"/>
      <c r="G24" s="20"/>
      <c r="H24" s="20"/>
      <c r="I24" s="20"/>
      <c r="J24" s="36"/>
      <c r="K24" s="36"/>
      <c r="L24" s="20"/>
      <c r="M24" s="963"/>
    </row>
    <row r="25" spans="1:13" s="3" customFormat="1" ht="14">
      <c r="A25" s="704" t="s">
        <v>18</v>
      </c>
      <c r="B25" s="705"/>
      <c r="C25" s="705"/>
      <c r="D25" s="705"/>
      <c r="E25" s="705"/>
      <c r="F25" s="705"/>
      <c r="G25" s="705"/>
      <c r="H25" s="705"/>
      <c r="I25" s="705"/>
      <c r="J25" s="705"/>
      <c r="K25" s="705"/>
      <c r="L25" s="705"/>
      <c r="M25" s="963"/>
    </row>
    <row r="26" spans="1:13" s="3" customFormat="1" ht="12.5">
      <c r="A26" s="841" t="s">
        <v>17</v>
      </c>
      <c r="B26" s="842"/>
      <c r="C26" s="842"/>
      <c r="D26" s="842"/>
      <c r="E26" s="842"/>
      <c r="F26" s="842"/>
      <c r="G26" s="842"/>
      <c r="H26" s="842"/>
      <c r="I26" s="842"/>
      <c r="J26" s="842"/>
      <c r="K26" s="842"/>
      <c r="L26" s="842"/>
      <c r="M26" s="963"/>
    </row>
    <row r="27" spans="1:13" s="3" customFormat="1" ht="13" thickBot="1">
      <c r="A27" s="444" t="s">
        <v>16</v>
      </c>
      <c r="B27" s="267" t="s">
        <v>49</v>
      </c>
      <c r="D27" s="263"/>
      <c r="E27" s="263"/>
      <c r="F27" s="263"/>
      <c r="G27" s="263"/>
      <c r="H27" s="267"/>
      <c r="I27" s="267"/>
      <c r="J27" s="263"/>
      <c r="K27" s="263"/>
      <c r="L27" s="263"/>
      <c r="M27" s="963"/>
    </row>
    <row r="28" spans="1:13" s="3" customFormat="1" ht="12.5">
      <c r="A28" s="280"/>
      <c r="B28" s="273"/>
      <c r="C28" s="273"/>
      <c r="D28" s="282"/>
      <c r="E28" s="282"/>
      <c r="F28" s="268"/>
      <c r="G28" s="710" t="s">
        <v>15</v>
      </c>
      <c r="H28" s="711"/>
      <c r="I28" s="712"/>
      <c r="J28" s="712"/>
      <c r="K28" s="712"/>
      <c r="L28" s="712"/>
      <c r="M28" s="963"/>
    </row>
    <row r="29" spans="1:13" s="3" customFormat="1" ht="13" thickBot="1">
      <c r="A29" s="270"/>
      <c r="B29" s="268"/>
      <c r="C29" s="268"/>
      <c r="D29" s="263"/>
      <c r="E29" s="263"/>
      <c r="F29" s="263"/>
      <c r="G29" s="710"/>
      <c r="H29" s="713"/>
      <c r="I29" s="714"/>
      <c r="J29" s="714"/>
      <c r="K29" s="714"/>
      <c r="L29" s="714"/>
      <c r="M29" s="963"/>
    </row>
    <row r="30" spans="1:13" s="3" customFormat="1" ht="12.75" customHeight="1">
      <c r="A30" s="270"/>
      <c r="B30" s="715" t="s">
        <v>14</v>
      </c>
      <c r="C30" s="715"/>
      <c r="D30" s="263"/>
      <c r="E30" s="263"/>
      <c r="F30" s="263"/>
      <c r="G30" s="263"/>
      <c r="H30" s="716" t="s">
        <v>13</v>
      </c>
      <c r="I30" s="716"/>
      <c r="J30" s="716"/>
      <c r="K30" s="716"/>
      <c r="L30" s="716"/>
      <c r="M30" s="963"/>
    </row>
    <row r="31" spans="1:13" s="3" customFormat="1" ht="12.75" customHeight="1" thickBot="1">
      <c r="A31" s="270"/>
      <c r="B31" s="285" t="s">
        <v>12</v>
      </c>
      <c r="C31" s="286"/>
      <c r="E31" s="287" t="s">
        <v>11</v>
      </c>
      <c r="F31" s="288"/>
      <c r="G31" s="263"/>
      <c r="H31" s="284"/>
      <c r="I31" s="284"/>
      <c r="J31" s="284"/>
      <c r="K31" s="284"/>
      <c r="L31" s="284"/>
      <c r="M31" s="963"/>
    </row>
    <row r="32" spans="1:13" s="3" customFormat="1" ht="12.5">
      <c r="A32" s="289"/>
      <c r="B32" s="287" t="s">
        <v>10</v>
      </c>
      <c r="C32" s="286"/>
      <c r="E32" s="287"/>
      <c r="F32" s="287"/>
      <c r="G32" s="267"/>
      <c r="H32" s="267"/>
      <c r="I32" s="717"/>
      <c r="J32" s="717"/>
      <c r="K32" s="717"/>
      <c r="L32" s="717"/>
      <c r="M32" s="963"/>
    </row>
    <row r="33" spans="1:13" s="3" customFormat="1" ht="13" thickBot="1">
      <c r="A33" s="289"/>
      <c r="B33" s="290" t="s">
        <v>9</v>
      </c>
      <c r="C33" s="286"/>
      <c r="E33" s="287" t="s">
        <v>8</v>
      </c>
      <c r="F33" s="288"/>
      <c r="G33" s="263"/>
      <c r="H33" s="263"/>
      <c r="I33" s="718" t="s">
        <v>7</v>
      </c>
      <c r="J33" s="718"/>
      <c r="K33" s="718"/>
      <c r="L33" s="718"/>
      <c r="M33" s="963"/>
    </row>
    <row r="34" spans="1:13" s="3" customFormat="1" ht="12.5">
      <c r="A34" s="289"/>
      <c r="G34" s="263"/>
      <c r="H34" s="263"/>
      <c r="I34" s="291"/>
      <c r="J34" s="291"/>
      <c r="K34" s="291"/>
      <c r="L34" s="291"/>
      <c r="M34" s="963"/>
    </row>
    <row r="35" spans="1:13" s="3" customFormat="1" ht="12.5">
      <c r="A35" s="289"/>
      <c r="B35" s="287"/>
      <c r="C35" s="268"/>
      <c r="E35" s="287"/>
      <c r="F35" s="287"/>
      <c r="G35" s="263"/>
      <c r="H35" s="263"/>
      <c r="I35" s="291"/>
      <c r="J35" s="291"/>
      <c r="K35" s="291"/>
      <c r="L35" s="291"/>
      <c r="M35" s="963"/>
    </row>
    <row r="36" spans="1:13" s="3" customFormat="1" ht="12.5">
      <c r="A36" s="289"/>
      <c r="C36" s="268"/>
      <c r="G36" s="267"/>
      <c r="H36" s="267"/>
      <c r="I36" s="719"/>
      <c r="J36" s="719"/>
      <c r="K36" s="719"/>
      <c r="L36" s="719"/>
      <c r="M36" s="963"/>
    </row>
    <row r="37" spans="1:13" s="3" customFormat="1" ht="12.5">
      <c r="A37" s="292"/>
      <c r="B37" s="268"/>
      <c r="C37" s="268"/>
      <c r="D37" s="293"/>
      <c r="E37" s="293"/>
      <c r="F37" s="293"/>
      <c r="G37" s="293"/>
      <c r="H37" s="293"/>
      <c r="I37" s="720" t="s">
        <v>6</v>
      </c>
      <c r="J37" s="718"/>
      <c r="K37" s="718"/>
      <c r="L37" s="718"/>
      <c r="M37" s="963"/>
    </row>
    <row r="38" spans="1:13" s="3" customFormat="1" ht="12.5">
      <c r="A38" s="294" t="s">
        <v>5</v>
      </c>
      <c r="B38" s="296"/>
      <c r="C38" s="296"/>
      <c r="D38" s="297"/>
      <c r="E38" s="297"/>
      <c r="F38" s="297"/>
      <c r="G38" s="297"/>
      <c r="H38" s="297"/>
      <c r="I38" s="297"/>
      <c r="J38" s="297"/>
      <c r="K38" s="297"/>
      <c r="L38" s="297"/>
      <c r="M38" s="963"/>
    </row>
    <row r="39" spans="1:13" s="3" customFormat="1" ht="14">
      <c r="A39" s="721" t="s">
        <v>4</v>
      </c>
      <c r="B39" s="723"/>
      <c r="C39" s="723"/>
      <c r="D39" s="723"/>
      <c r="E39" s="723"/>
      <c r="F39" s="723"/>
      <c r="G39" s="723"/>
      <c r="H39" s="723"/>
      <c r="I39" s="723"/>
      <c r="J39" s="723"/>
      <c r="K39" s="723"/>
      <c r="L39" s="724"/>
      <c r="M39" s="963"/>
    </row>
    <row r="40" spans="1:13" s="3" customFormat="1" ht="24" customHeight="1">
      <c r="A40" s="725" t="s">
        <v>466</v>
      </c>
      <c r="B40" s="726"/>
      <c r="C40" s="726"/>
      <c r="D40" s="726"/>
      <c r="E40" s="726"/>
      <c r="F40" s="726"/>
      <c r="G40" s="726"/>
      <c r="H40" s="726"/>
      <c r="I40" s="726"/>
      <c r="J40" s="726"/>
      <c r="K40" s="726"/>
      <c r="L40" s="726"/>
      <c r="M40" s="963"/>
    </row>
    <row r="41" spans="1:13" s="3" customFormat="1" ht="19.5" customHeight="1">
      <c r="A41" s="727"/>
      <c r="B41" s="728"/>
      <c r="C41" s="728"/>
      <c r="D41" s="728"/>
      <c r="E41" s="728"/>
      <c r="F41" s="728"/>
      <c r="G41" s="728"/>
      <c r="H41" s="728"/>
      <c r="I41" s="728"/>
      <c r="J41" s="728"/>
      <c r="K41" s="728"/>
      <c r="L41" s="728"/>
      <c r="M41" s="963"/>
    </row>
    <row r="42" spans="1:13" s="3" customFormat="1" ht="18.75" customHeight="1">
      <c r="A42" s="729"/>
      <c r="B42" s="730"/>
      <c r="C42" s="730"/>
      <c r="D42" s="730"/>
      <c r="E42" s="730"/>
      <c r="F42" s="730"/>
      <c r="G42" s="730"/>
      <c r="H42" s="730"/>
      <c r="I42" s="730"/>
      <c r="J42" s="730"/>
      <c r="K42" s="730"/>
      <c r="L42" s="730"/>
      <c r="M42" s="963"/>
    </row>
    <row r="43" spans="1:13" ht="20.25" customHeight="1">
      <c r="A43" s="298"/>
      <c r="B43" s="252"/>
      <c r="C43" s="252"/>
      <c r="D43" s="252"/>
      <c r="E43" s="252"/>
      <c r="F43" s="252"/>
      <c r="G43" s="252"/>
      <c r="H43" s="252"/>
      <c r="I43" s="252"/>
      <c r="J43" s="252"/>
      <c r="K43" s="252"/>
      <c r="L43" s="252"/>
      <c r="M43" s="963"/>
    </row>
    <row r="44" spans="1:13" ht="13.75" customHeight="1">
      <c r="A44" s="334"/>
      <c r="B44" s="971" t="s">
        <v>306</v>
      </c>
      <c r="C44" s="971"/>
      <c r="D44" s="971"/>
      <c r="E44" s="971"/>
      <c r="F44" s="971"/>
      <c r="G44" s="971"/>
      <c r="H44" s="971"/>
      <c r="I44" s="971"/>
      <c r="J44" s="971"/>
      <c r="K44" s="971"/>
      <c r="L44" s="271"/>
      <c r="M44" s="963"/>
    </row>
    <row r="45" spans="1:13" ht="23">
      <c r="A45" s="377" t="s">
        <v>53</v>
      </c>
      <c r="B45" s="825" t="s">
        <v>308</v>
      </c>
      <c r="C45" s="825"/>
      <c r="D45" s="825"/>
      <c r="E45" s="825"/>
      <c r="F45" s="825"/>
      <c r="G45" s="825"/>
      <c r="H45" s="959" t="s">
        <v>309</v>
      </c>
      <c r="I45" s="959"/>
      <c r="J45" s="304" t="s">
        <v>3</v>
      </c>
      <c r="K45" s="304" t="s">
        <v>2</v>
      </c>
      <c r="L45" s="324" t="s">
        <v>310</v>
      </c>
      <c r="M45" s="963"/>
    </row>
    <row r="46" spans="1:13" ht="20.25" customHeight="1">
      <c r="A46" s="338"/>
      <c r="B46" s="790" t="s">
        <v>450</v>
      </c>
      <c r="C46" s="790"/>
      <c r="D46" s="790"/>
      <c r="E46" s="790"/>
      <c r="F46" s="790"/>
      <c r="G46" s="790"/>
      <c r="H46" s="960" t="s">
        <v>311</v>
      </c>
      <c r="I46" s="961"/>
      <c r="J46" s="339">
        <v>1883</v>
      </c>
      <c r="K46" s="339">
        <v>2259</v>
      </c>
      <c r="L46" s="340">
        <f ca="1">IF(TODAY()&lt;=$K$18,J46*A46,K46*A46)</f>
        <v>0</v>
      </c>
      <c r="M46" s="963"/>
    </row>
    <row r="47" spans="1:13" ht="13.75" customHeight="1">
      <c r="A47" s="334"/>
      <c r="B47" s="955" t="s">
        <v>312</v>
      </c>
      <c r="C47" s="955"/>
      <c r="D47" s="955"/>
      <c r="E47" s="955"/>
      <c r="F47" s="955"/>
      <c r="G47" s="955"/>
      <c r="H47" s="955"/>
      <c r="I47" s="955"/>
      <c r="J47" s="955"/>
      <c r="K47" s="955"/>
      <c r="L47" s="341"/>
      <c r="M47" s="963"/>
    </row>
    <row r="48" spans="1:13" ht="12.75" customHeight="1">
      <c r="A48" s="338"/>
      <c r="B48" s="791" t="s">
        <v>313</v>
      </c>
      <c r="C48" s="791"/>
      <c r="D48" s="791"/>
      <c r="E48" s="791"/>
      <c r="F48" s="791"/>
      <c r="G48" s="791"/>
      <c r="H48" s="957"/>
      <c r="I48" s="958"/>
      <c r="J48" s="339">
        <v>2018</v>
      </c>
      <c r="K48" s="339">
        <v>2421</v>
      </c>
      <c r="L48" s="340">
        <f ca="1">IF(TODAY()&lt;=$K$18,J48*A48,K48*A48)</f>
        <v>0</v>
      </c>
      <c r="M48" s="963"/>
    </row>
    <row r="49" spans="1:13" ht="12.75" customHeight="1">
      <c r="A49" s="338"/>
      <c r="B49" s="791" t="s">
        <v>451</v>
      </c>
      <c r="C49" s="791"/>
      <c r="D49" s="791"/>
      <c r="E49" s="791"/>
      <c r="F49" s="791"/>
      <c r="G49" s="791"/>
      <c r="H49" s="957"/>
      <c r="I49" s="958"/>
      <c r="J49" s="339">
        <v>4887</v>
      </c>
      <c r="K49" s="339">
        <v>5865</v>
      </c>
      <c r="L49" s="340">
        <f ca="1">IF(TODAY()&lt;=$K$18,J49*A49,K49*A49)</f>
        <v>0</v>
      </c>
      <c r="M49" s="963"/>
    </row>
    <row r="50" spans="1:13" ht="13.75" customHeight="1">
      <c r="A50" s="334"/>
      <c r="B50" s="955" t="s">
        <v>314</v>
      </c>
      <c r="C50" s="955"/>
      <c r="D50" s="955"/>
      <c r="E50" s="955"/>
      <c r="F50" s="955"/>
      <c r="G50" s="955"/>
      <c r="H50" s="955"/>
      <c r="I50" s="955"/>
      <c r="J50" s="955"/>
      <c r="K50" s="955"/>
      <c r="L50" s="341"/>
      <c r="M50" s="963"/>
    </row>
    <row r="51" spans="1:13" ht="12.75" customHeight="1">
      <c r="A51" s="338"/>
      <c r="B51" s="791" t="s">
        <v>315</v>
      </c>
      <c r="C51" s="791"/>
      <c r="D51" s="791"/>
      <c r="E51" s="791"/>
      <c r="F51" s="791"/>
      <c r="G51" s="791"/>
      <c r="H51" s="957"/>
      <c r="I51" s="958"/>
      <c r="J51" s="342">
        <v>4049</v>
      </c>
      <c r="K51" s="342">
        <v>4770</v>
      </c>
      <c r="L51" s="340">
        <f t="shared" ref="L51:L59" ca="1" si="0">IF(TODAY()&lt;=$K$18,J51*A51,K51*A51)</f>
        <v>0</v>
      </c>
      <c r="M51" s="963"/>
    </row>
    <row r="52" spans="1:13" ht="15" customHeight="1">
      <c r="A52" s="338"/>
      <c r="B52" s="790" t="s">
        <v>316</v>
      </c>
      <c r="C52" s="790"/>
      <c r="D52" s="790"/>
      <c r="E52" s="790"/>
      <c r="F52" s="790"/>
      <c r="G52" s="790"/>
      <c r="H52" s="965" t="s">
        <v>317</v>
      </c>
      <c r="I52" s="966"/>
      <c r="J52" s="342">
        <v>4049</v>
      </c>
      <c r="K52" s="342">
        <v>4770</v>
      </c>
      <c r="L52" s="340">
        <f t="shared" ca="1" si="0"/>
        <v>0</v>
      </c>
      <c r="M52" s="963"/>
    </row>
    <row r="53" spans="1:13" ht="13.5" customHeight="1">
      <c r="A53" s="338"/>
      <c r="B53" s="790" t="s">
        <v>318</v>
      </c>
      <c r="C53" s="790"/>
      <c r="D53" s="790"/>
      <c r="E53" s="790"/>
      <c r="F53" s="790"/>
      <c r="G53" s="790"/>
      <c r="H53" s="967"/>
      <c r="I53" s="968"/>
      <c r="J53" s="342">
        <v>8007</v>
      </c>
      <c r="K53" s="342">
        <v>9608</v>
      </c>
      <c r="L53" s="340">
        <f t="shared" ca="1" si="0"/>
        <v>0</v>
      </c>
      <c r="M53" s="963"/>
    </row>
    <row r="54" spans="1:13" ht="12.75" customHeight="1">
      <c r="A54" s="338"/>
      <c r="B54" s="790" t="s">
        <v>319</v>
      </c>
      <c r="C54" s="790"/>
      <c r="D54" s="790"/>
      <c r="E54" s="790"/>
      <c r="F54" s="790"/>
      <c r="G54" s="790"/>
      <c r="H54" s="967"/>
      <c r="I54" s="968"/>
      <c r="J54" s="342">
        <v>13149</v>
      </c>
      <c r="K54" s="342">
        <v>15778</v>
      </c>
      <c r="L54" s="340">
        <f t="shared" ca="1" si="0"/>
        <v>0</v>
      </c>
      <c r="M54" s="963"/>
    </row>
    <row r="55" spans="1:13" ht="13.5" customHeight="1">
      <c r="A55" s="338"/>
      <c r="B55" s="790" t="s">
        <v>320</v>
      </c>
      <c r="C55" s="790"/>
      <c r="D55" s="790"/>
      <c r="E55" s="790"/>
      <c r="F55" s="790"/>
      <c r="G55" s="790"/>
      <c r="H55" s="967"/>
      <c r="I55" s="968"/>
      <c r="J55" s="342">
        <v>26296</v>
      </c>
      <c r="K55" s="342">
        <v>31554</v>
      </c>
      <c r="L55" s="340">
        <f t="shared" ca="1" si="0"/>
        <v>0</v>
      </c>
      <c r="M55" s="963"/>
    </row>
    <row r="56" spans="1:13" ht="13.5" customHeight="1">
      <c r="A56" s="338"/>
      <c r="B56" s="790" t="s">
        <v>452</v>
      </c>
      <c r="C56" s="790"/>
      <c r="D56" s="790"/>
      <c r="E56" s="790"/>
      <c r="F56" s="790"/>
      <c r="G56" s="790"/>
      <c r="H56" s="967"/>
      <c r="I56" s="968"/>
      <c r="J56" s="342">
        <v>31555</v>
      </c>
      <c r="K56" s="342">
        <v>37867</v>
      </c>
      <c r="L56" s="340">
        <f t="shared" ca="1" si="0"/>
        <v>0</v>
      </c>
      <c r="M56" s="963"/>
    </row>
    <row r="57" spans="1:13" ht="13.5" customHeight="1">
      <c r="A57" s="338"/>
      <c r="B57" s="790" t="s">
        <v>453</v>
      </c>
      <c r="C57" s="790"/>
      <c r="D57" s="790"/>
      <c r="E57" s="790"/>
      <c r="F57" s="790"/>
      <c r="G57" s="790"/>
      <c r="H57" s="967"/>
      <c r="I57" s="968"/>
      <c r="J57" s="342">
        <v>42073</v>
      </c>
      <c r="K57" s="342">
        <v>50488</v>
      </c>
      <c r="L57" s="340">
        <f t="shared" ca="1" si="0"/>
        <v>0</v>
      </c>
      <c r="M57" s="963"/>
    </row>
    <row r="58" spans="1:13" ht="13.5" customHeight="1">
      <c r="A58" s="338"/>
      <c r="B58" s="790" t="s">
        <v>454</v>
      </c>
      <c r="C58" s="790"/>
      <c r="D58" s="790"/>
      <c r="E58" s="790"/>
      <c r="F58" s="790"/>
      <c r="G58" s="790"/>
      <c r="H58" s="969"/>
      <c r="I58" s="970"/>
      <c r="J58" s="342">
        <v>52066</v>
      </c>
      <c r="K58" s="342">
        <v>62479</v>
      </c>
      <c r="L58" s="340">
        <f t="shared" ca="1" si="0"/>
        <v>0</v>
      </c>
      <c r="M58" s="963"/>
    </row>
    <row r="59" spans="1:13" ht="14.25" customHeight="1">
      <c r="A59" s="338"/>
      <c r="B59" s="790" t="s">
        <v>321</v>
      </c>
      <c r="C59" s="790"/>
      <c r="D59" s="790"/>
      <c r="E59" s="790"/>
      <c r="F59" s="790"/>
      <c r="G59" s="790"/>
      <c r="H59" s="953"/>
      <c r="I59" s="954"/>
      <c r="J59" s="342">
        <v>1458</v>
      </c>
      <c r="K59" s="342">
        <v>1750</v>
      </c>
      <c r="L59" s="340">
        <f t="shared" ca="1" si="0"/>
        <v>0</v>
      </c>
      <c r="M59" s="963"/>
    </row>
    <row r="60" spans="1:13" ht="13.75" customHeight="1">
      <c r="A60" s="334"/>
      <c r="B60" s="955" t="s">
        <v>322</v>
      </c>
      <c r="C60" s="955"/>
      <c r="D60" s="955"/>
      <c r="E60" s="955"/>
      <c r="F60" s="955"/>
      <c r="G60" s="955"/>
      <c r="H60" s="955"/>
      <c r="I60" s="955"/>
      <c r="J60" s="955"/>
      <c r="K60" s="955"/>
      <c r="L60" s="341"/>
      <c r="M60" s="963"/>
    </row>
    <row r="61" spans="1:13" ht="14.25" customHeight="1">
      <c r="A61" s="338"/>
      <c r="B61" s="790" t="s">
        <v>323</v>
      </c>
      <c r="C61" s="790"/>
      <c r="D61" s="790"/>
      <c r="E61" s="790"/>
      <c r="F61" s="790"/>
      <c r="G61" s="790"/>
      <c r="H61" s="956" t="s">
        <v>324</v>
      </c>
      <c r="I61" s="956"/>
      <c r="J61" s="343">
        <v>13128</v>
      </c>
      <c r="K61" s="344">
        <v>15754</v>
      </c>
      <c r="L61" s="340">
        <f t="shared" ref="L61:L67" ca="1" si="1">IF(TODAY()&lt;=$K$18,J61*A61,K61*A61)</f>
        <v>0</v>
      </c>
      <c r="M61" s="963"/>
    </row>
    <row r="62" spans="1:13" ht="14.25" customHeight="1">
      <c r="A62" s="338"/>
      <c r="B62" s="790" t="s">
        <v>325</v>
      </c>
      <c r="C62" s="790"/>
      <c r="D62" s="790"/>
      <c r="E62" s="790"/>
      <c r="F62" s="790"/>
      <c r="G62" s="790"/>
      <c r="H62" s="956"/>
      <c r="I62" s="956"/>
      <c r="J62" s="343">
        <v>26117</v>
      </c>
      <c r="K62" s="344">
        <v>31342</v>
      </c>
      <c r="L62" s="340">
        <f t="shared" ca="1" si="1"/>
        <v>0</v>
      </c>
      <c r="M62" s="963"/>
    </row>
    <row r="63" spans="1:13" ht="14.25" customHeight="1">
      <c r="A63" s="338"/>
      <c r="B63" s="790" t="s">
        <v>326</v>
      </c>
      <c r="C63" s="790"/>
      <c r="D63" s="790"/>
      <c r="E63" s="790"/>
      <c r="F63" s="790"/>
      <c r="G63" s="790"/>
      <c r="H63" s="956"/>
      <c r="I63" s="956"/>
      <c r="J63" s="343">
        <v>60107</v>
      </c>
      <c r="K63" s="344">
        <v>72130</v>
      </c>
      <c r="L63" s="340">
        <f t="shared" ca="1" si="1"/>
        <v>0</v>
      </c>
      <c r="M63" s="963"/>
    </row>
    <row r="64" spans="1:13" ht="15" customHeight="1">
      <c r="A64" s="338"/>
      <c r="B64" s="790" t="s">
        <v>327</v>
      </c>
      <c r="C64" s="790"/>
      <c r="D64" s="790"/>
      <c r="E64" s="790"/>
      <c r="F64" s="790"/>
      <c r="G64" s="790"/>
      <c r="H64" s="956"/>
      <c r="I64" s="956"/>
      <c r="J64" s="343">
        <v>80143</v>
      </c>
      <c r="K64" s="344">
        <v>96172</v>
      </c>
      <c r="L64" s="340">
        <f t="shared" ca="1" si="1"/>
        <v>0</v>
      </c>
      <c r="M64" s="963"/>
    </row>
    <row r="65" spans="1:13" ht="14.25" customHeight="1">
      <c r="A65" s="338"/>
      <c r="B65" s="790" t="s">
        <v>328</v>
      </c>
      <c r="C65" s="790"/>
      <c r="D65" s="790"/>
      <c r="E65" s="790"/>
      <c r="F65" s="790"/>
      <c r="G65" s="790"/>
      <c r="H65" s="956"/>
      <c r="I65" s="956"/>
      <c r="J65" s="343">
        <v>92035</v>
      </c>
      <c r="K65" s="344">
        <v>110443</v>
      </c>
      <c r="L65" s="340">
        <f t="shared" ca="1" si="1"/>
        <v>0</v>
      </c>
      <c r="M65" s="963"/>
    </row>
    <row r="66" spans="1:13" ht="15" customHeight="1">
      <c r="A66" s="338"/>
      <c r="B66" s="790" t="s">
        <v>455</v>
      </c>
      <c r="C66" s="790"/>
      <c r="D66" s="790"/>
      <c r="E66" s="790"/>
      <c r="F66" s="790"/>
      <c r="G66" s="790"/>
      <c r="H66" s="956"/>
      <c r="I66" s="956"/>
      <c r="J66" s="343">
        <v>136899</v>
      </c>
      <c r="K66" s="344">
        <v>164279</v>
      </c>
      <c r="L66" s="340">
        <f t="shared" ca="1" si="1"/>
        <v>0</v>
      </c>
      <c r="M66" s="963"/>
    </row>
    <row r="67" spans="1:13" ht="15" customHeight="1" thickBot="1">
      <c r="A67" s="338"/>
      <c r="B67" s="790" t="s">
        <v>329</v>
      </c>
      <c r="C67" s="790"/>
      <c r="D67" s="790"/>
      <c r="E67" s="790"/>
      <c r="F67" s="790"/>
      <c r="G67" s="790"/>
      <c r="H67" s="956"/>
      <c r="I67" s="956"/>
      <c r="J67" s="343">
        <v>194136</v>
      </c>
      <c r="K67" s="344">
        <v>232963</v>
      </c>
      <c r="L67" s="340">
        <f t="shared" ca="1" si="1"/>
        <v>0</v>
      </c>
      <c r="M67" s="963"/>
    </row>
    <row r="68" spans="1:13" ht="16.75" customHeight="1" thickBot="1">
      <c r="A68" s="345"/>
      <c r="B68" s="274"/>
      <c r="C68" s="274"/>
      <c r="D68" s="274"/>
      <c r="E68" s="274"/>
      <c r="F68" s="274"/>
      <c r="G68" s="274"/>
      <c r="H68" s="274"/>
      <c r="I68" s="274"/>
      <c r="J68" s="931" t="s">
        <v>330</v>
      </c>
      <c r="K68" s="932"/>
      <c r="L68" s="346">
        <f ca="1">SUM(L46:L67)</f>
        <v>0</v>
      </c>
      <c r="M68" s="963"/>
    </row>
    <row r="69" spans="1:13" ht="16.75" customHeight="1">
      <c r="A69" s="345"/>
      <c r="B69" s="933" t="s">
        <v>331</v>
      </c>
      <c r="C69" s="934"/>
      <c r="D69" s="934"/>
      <c r="E69" s="934"/>
      <c r="F69" s="934"/>
      <c r="G69" s="935"/>
      <c r="H69" s="274"/>
      <c r="I69" s="274"/>
      <c r="J69" s="939" t="s">
        <v>51</v>
      </c>
      <c r="K69" s="940"/>
      <c r="L69" s="347">
        <f ca="1">+L68*16%</f>
        <v>0</v>
      </c>
      <c r="M69" s="963"/>
    </row>
    <row r="70" spans="1:13" ht="16.75" customHeight="1" thickBot="1">
      <c r="A70" s="345"/>
      <c r="B70" s="936"/>
      <c r="C70" s="937"/>
      <c r="D70" s="937"/>
      <c r="E70" s="937"/>
      <c r="F70" s="937"/>
      <c r="G70" s="938"/>
      <c r="H70" s="274"/>
      <c r="I70" s="274"/>
      <c r="J70" s="941" t="s">
        <v>121</v>
      </c>
      <c r="K70" s="942"/>
      <c r="L70" s="348">
        <f ca="1">+L69+L68</f>
        <v>0</v>
      </c>
      <c r="M70" s="963"/>
    </row>
    <row r="71" spans="1:13" s="299" customFormat="1" ht="14.25" customHeight="1">
      <c r="A71" s="949"/>
      <c r="B71" s="950"/>
      <c r="C71" s="950"/>
      <c r="D71" s="950"/>
      <c r="E71" s="950"/>
      <c r="F71" s="950"/>
      <c r="G71" s="950"/>
      <c r="H71" s="950"/>
      <c r="I71" s="950"/>
      <c r="J71" s="950"/>
      <c r="K71" s="950"/>
      <c r="L71" s="950"/>
      <c r="M71" s="963"/>
    </row>
    <row r="72" spans="1:13" s="299" customFormat="1" ht="21" customHeight="1">
      <c r="A72" s="780" t="s">
        <v>72</v>
      </c>
      <c r="B72" s="781"/>
      <c r="C72" s="781"/>
      <c r="D72" s="781"/>
      <c r="E72" s="781"/>
      <c r="F72" s="781"/>
      <c r="G72" s="781"/>
      <c r="H72" s="781"/>
      <c r="I72" s="781"/>
      <c r="J72" s="781"/>
      <c r="K72" s="781"/>
      <c r="L72" s="337"/>
      <c r="M72" s="963"/>
    </row>
    <row r="73" spans="1:13" s="299" customFormat="1" ht="25.5" customHeight="1">
      <c r="A73" s="951"/>
      <c r="B73" s="952"/>
      <c r="C73" s="952"/>
      <c r="D73" s="952"/>
      <c r="E73" s="952"/>
      <c r="F73" s="952"/>
      <c r="G73" s="952"/>
      <c r="H73" s="952"/>
      <c r="I73" s="952"/>
      <c r="J73" s="952"/>
      <c r="K73" s="952"/>
      <c r="L73" s="952"/>
      <c r="M73" s="963"/>
    </row>
    <row r="74" spans="1:13" s="299" customFormat="1" ht="25.5" customHeight="1">
      <c r="A74" s="951" t="s">
        <v>73</v>
      </c>
      <c r="B74" s="952"/>
      <c r="C74" s="952"/>
      <c r="D74" s="952"/>
      <c r="E74" s="952"/>
      <c r="F74" s="952"/>
      <c r="G74" s="952"/>
      <c r="H74" s="952"/>
      <c r="I74" s="952"/>
      <c r="J74" s="952"/>
      <c r="K74" s="952"/>
      <c r="L74" s="952"/>
      <c r="M74" s="963"/>
    </row>
    <row r="75" spans="1:13" s="299" customFormat="1" ht="25.5" customHeight="1" thickBot="1">
      <c r="A75" s="349"/>
      <c r="B75" s="349"/>
      <c r="C75" s="349"/>
      <c r="D75" s="349"/>
      <c r="E75" s="349"/>
      <c r="F75" s="349"/>
      <c r="G75" s="349"/>
      <c r="H75" s="349"/>
      <c r="I75" s="349"/>
      <c r="J75" s="349"/>
      <c r="K75" s="349"/>
      <c r="L75" s="349"/>
      <c r="M75" s="963"/>
    </row>
    <row r="76" spans="1:13" s="299" customFormat="1" ht="12" customHeight="1" thickBot="1">
      <c r="A76" s="350"/>
      <c r="B76" s="350"/>
      <c r="C76" s="351"/>
      <c r="D76" s="351"/>
      <c r="E76" s="351"/>
      <c r="F76" s="922" t="s">
        <v>74</v>
      </c>
      <c r="G76" s="922"/>
      <c r="H76" s="926"/>
      <c r="I76" s="925"/>
      <c r="J76" s="351"/>
      <c r="K76" s="351"/>
      <c r="L76" s="351"/>
      <c r="M76" s="963"/>
    </row>
    <row r="77" spans="1:13" s="299" customFormat="1" ht="12" customHeight="1" thickBot="1">
      <c r="A77" s="350"/>
      <c r="B77" s="350"/>
      <c r="C77" s="351"/>
      <c r="D77" s="351"/>
      <c r="E77" s="351"/>
      <c r="F77" s="351"/>
      <c r="G77" s="351"/>
      <c r="H77" s="351"/>
      <c r="I77" s="351"/>
      <c r="J77" s="351"/>
      <c r="K77" s="351"/>
      <c r="L77" s="351"/>
      <c r="M77" s="963"/>
    </row>
    <row r="78" spans="1:13" s="299" customFormat="1" ht="20.149999999999999" customHeight="1">
      <c r="A78" s="350"/>
      <c r="B78" s="350"/>
      <c r="C78" s="351"/>
      <c r="D78" s="351"/>
      <c r="E78" s="351"/>
      <c r="F78" s="352"/>
      <c r="G78" s="353"/>
      <c r="H78" s="354"/>
      <c r="I78" s="353"/>
      <c r="J78" s="351"/>
      <c r="K78" s="351"/>
      <c r="L78" s="351"/>
      <c r="M78" s="963"/>
    </row>
    <row r="79" spans="1:13" s="299" customFormat="1" ht="20.149999999999999" customHeight="1">
      <c r="A79" s="268"/>
      <c r="B79" s="268"/>
      <c r="C79" s="283"/>
      <c r="D79" s="283"/>
      <c r="E79" s="283"/>
      <c r="F79" s="355"/>
      <c r="G79" s="356"/>
      <c r="H79" s="357"/>
      <c r="I79" s="356"/>
      <c r="J79" s="283"/>
      <c r="K79" s="283"/>
      <c r="L79" s="283"/>
      <c r="M79" s="963"/>
    </row>
    <row r="80" spans="1:13" s="299" customFormat="1" ht="20.149999999999999" customHeight="1">
      <c r="A80" s="268"/>
      <c r="B80" s="268"/>
      <c r="C80" s="283"/>
      <c r="D80" s="283"/>
      <c r="E80" s="283"/>
      <c r="F80" s="355"/>
      <c r="G80" s="356"/>
      <c r="H80" s="357"/>
      <c r="I80" s="356"/>
      <c r="J80" s="283"/>
      <c r="K80" s="283"/>
      <c r="L80" s="283"/>
      <c r="M80" s="963"/>
    </row>
    <row r="81" spans="1:13" s="299" customFormat="1" ht="20.149999999999999" customHeight="1">
      <c r="A81" s="268"/>
      <c r="B81" s="268"/>
      <c r="C81" s="283"/>
      <c r="D81" s="283"/>
      <c r="E81" s="283"/>
      <c r="F81" s="355"/>
      <c r="G81" s="356"/>
      <c r="H81" s="357"/>
      <c r="I81" s="356"/>
      <c r="J81" s="283"/>
      <c r="K81" s="283"/>
      <c r="L81" s="283"/>
      <c r="M81" s="963"/>
    </row>
    <row r="82" spans="1:13" s="299" customFormat="1" ht="20.149999999999999" customHeight="1" thickBot="1">
      <c r="A82" s="268"/>
      <c r="B82" s="268"/>
      <c r="C82" s="283"/>
      <c r="D82" s="283"/>
      <c r="E82" s="283"/>
      <c r="F82" s="358"/>
      <c r="G82" s="359"/>
      <c r="H82" s="360"/>
      <c r="I82" s="359"/>
      <c r="J82" s="283"/>
      <c r="K82" s="351"/>
      <c r="L82" s="351"/>
      <c r="M82" s="963"/>
    </row>
    <row r="83" spans="1:13" s="299" customFormat="1" ht="20.149999999999999" customHeight="1">
      <c r="A83" s="268"/>
      <c r="C83" s="927" t="s">
        <v>75</v>
      </c>
      <c r="D83" s="928"/>
      <c r="E83" s="283"/>
      <c r="F83" s="361"/>
      <c r="G83" s="362"/>
      <c r="H83" s="363"/>
      <c r="I83" s="362"/>
      <c r="J83" s="351"/>
      <c r="K83" s="929"/>
      <c r="L83" s="930" t="s">
        <v>76</v>
      </c>
      <c r="M83" s="963"/>
    </row>
    <row r="84" spans="1:13" s="299" customFormat="1" ht="20.149999999999999" customHeight="1">
      <c r="A84" s="350"/>
      <c r="C84" s="927"/>
      <c r="D84" s="928"/>
      <c r="E84" s="351"/>
      <c r="F84" s="364"/>
      <c r="G84" s="365"/>
      <c r="H84" s="366"/>
      <c r="I84" s="365"/>
      <c r="J84" s="351"/>
      <c r="K84" s="928"/>
      <c r="L84" s="930"/>
      <c r="M84" s="963"/>
    </row>
    <row r="85" spans="1:13" s="299" customFormat="1" ht="20.149999999999999" customHeight="1">
      <c r="A85" s="367"/>
      <c r="B85" s="367"/>
      <c r="C85" s="351"/>
      <c r="D85" s="351"/>
      <c r="E85" s="351"/>
      <c r="F85" s="364"/>
      <c r="G85" s="365"/>
      <c r="H85" s="366"/>
      <c r="I85" s="365"/>
      <c r="J85" s="351"/>
      <c r="K85" s="351"/>
      <c r="L85" s="351"/>
      <c r="M85" s="963"/>
    </row>
    <row r="86" spans="1:13" s="299" customFormat="1" ht="20.149999999999999" customHeight="1">
      <c r="A86" s="350"/>
      <c r="B86" s="350"/>
      <c r="C86" s="351"/>
      <c r="D86" s="351"/>
      <c r="E86" s="351"/>
      <c r="F86" s="364"/>
      <c r="G86" s="365"/>
      <c r="H86" s="366"/>
      <c r="I86" s="365"/>
      <c r="J86" s="351"/>
      <c r="K86" s="351"/>
      <c r="L86" s="351"/>
      <c r="M86" s="963"/>
    </row>
    <row r="87" spans="1:13" s="299" customFormat="1" ht="20.149999999999999" customHeight="1" thickBot="1">
      <c r="A87" s="350"/>
      <c r="B87" s="350"/>
      <c r="C87" s="351"/>
      <c r="D87" s="351"/>
      <c r="E87" s="351"/>
      <c r="F87" s="368"/>
      <c r="G87" s="369"/>
      <c r="H87" s="370"/>
      <c r="I87" s="369"/>
      <c r="J87" s="351"/>
      <c r="K87" s="351"/>
      <c r="L87" s="351"/>
      <c r="M87" s="963"/>
    </row>
    <row r="88" spans="1:13" s="299" customFormat="1" ht="20.149999999999999" customHeight="1">
      <c r="A88" s="350"/>
      <c r="B88" s="350"/>
      <c r="C88" s="351"/>
      <c r="D88" s="351"/>
      <c r="E88" s="351"/>
      <c r="F88" s="351"/>
      <c r="G88" s="922" t="s">
        <v>77</v>
      </c>
      <c r="H88" s="922"/>
      <c r="I88" s="351"/>
      <c r="J88" s="351"/>
      <c r="K88" s="351"/>
      <c r="L88" s="351"/>
      <c r="M88" s="963"/>
    </row>
    <row r="89" spans="1:13" s="299" customFormat="1" ht="12" customHeight="1" thickBot="1">
      <c r="A89" s="350"/>
      <c r="B89" s="350"/>
      <c r="C89" s="351"/>
      <c r="D89" s="351"/>
      <c r="E89" s="351"/>
      <c r="F89" s="351"/>
      <c r="G89" s="351"/>
      <c r="H89" s="351"/>
      <c r="I89" s="351"/>
      <c r="J89" s="351"/>
      <c r="K89" s="351"/>
      <c r="L89" s="351"/>
      <c r="M89" s="963"/>
    </row>
    <row r="90" spans="1:13" s="299" customFormat="1" ht="24" customHeight="1" thickBot="1">
      <c r="A90" s="350"/>
      <c r="B90" s="350"/>
      <c r="C90" s="351"/>
      <c r="D90" s="351"/>
      <c r="E90" s="351"/>
      <c r="F90" s="922" t="s">
        <v>78</v>
      </c>
      <c r="G90" s="923"/>
      <c r="H90" s="924"/>
      <c r="I90" s="925"/>
      <c r="J90" s="351"/>
      <c r="K90" s="351"/>
      <c r="L90" s="351"/>
      <c r="M90" s="963"/>
    </row>
    <row r="91" spans="1:13" s="299" customFormat="1" ht="15" customHeight="1">
      <c r="A91" s="268"/>
      <c r="B91" s="268"/>
      <c r="C91" s="268"/>
      <c r="D91" s="268"/>
      <c r="E91" s="268"/>
      <c r="F91" s="268"/>
      <c r="G91" s="268"/>
      <c r="H91" s="268"/>
      <c r="I91" s="268"/>
      <c r="J91" s="268"/>
      <c r="K91" s="268"/>
      <c r="L91" s="268"/>
      <c r="M91" s="963"/>
    </row>
    <row r="92" spans="1:13" s="299" customFormat="1" ht="21" customHeight="1">
      <c r="A92" s="780" t="s">
        <v>332</v>
      </c>
      <c r="B92" s="781"/>
      <c r="C92" s="781"/>
      <c r="D92" s="781"/>
      <c r="E92" s="781"/>
      <c r="F92" s="781"/>
      <c r="G92" s="781"/>
      <c r="H92" s="781"/>
      <c r="I92" s="781"/>
      <c r="J92" s="781"/>
      <c r="K92" s="781"/>
      <c r="L92" s="337"/>
      <c r="M92" s="963"/>
    </row>
    <row r="93" spans="1:13" s="299" customFormat="1" ht="15" customHeight="1">
      <c r="A93" s="919" t="s">
        <v>333</v>
      </c>
      <c r="B93" s="498"/>
      <c r="C93" s="498"/>
      <c r="D93" s="498"/>
      <c r="E93" s="498"/>
      <c r="F93" s="498"/>
      <c r="G93" s="498"/>
      <c r="H93" s="498"/>
      <c r="I93" s="498"/>
      <c r="J93" s="498"/>
      <c r="K93" s="498"/>
      <c r="L93" s="920"/>
      <c r="M93" s="963"/>
    </row>
    <row r="94" spans="1:13" s="299" customFormat="1" ht="15" customHeight="1">
      <c r="A94" s="919" t="s">
        <v>402</v>
      </c>
      <c r="B94" s="498"/>
      <c r="C94" s="498"/>
      <c r="D94" s="498"/>
      <c r="E94" s="498"/>
      <c r="F94" s="498"/>
      <c r="G94" s="498"/>
      <c r="H94" s="498"/>
      <c r="I94" s="498"/>
      <c r="J94" s="498"/>
      <c r="K94" s="498"/>
      <c r="L94" s="920"/>
      <c r="M94" s="963"/>
    </row>
    <row r="95" spans="1:13" s="299" customFormat="1" ht="15" customHeight="1">
      <c r="A95" s="919" t="s">
        <v>480</v>
      </c>
      <c r="B95" s="498"/>
      <c r="C95" s="498"/>
      <c r="D95" s="498"/>
      <c r="E95" s="498"/>
      <c r="F95" s="498"/>
      <c r="G95" s="498"/>
      <c r="H95" s="498"/>
      <c r="I95" s="498"/>
      <c r="J95" s="498"/>
      <c r="K95" s="498"/>
      <c r="L95" s="920"/>
      <c r="M95" s="963"/>
    </row>
    <row r="96" spans="1:13" s="299" customFormat="1" ht="25.5" customHeight="1">
      <c r="A96" s="919" t="s">
        <v>481</v>
      </c>
      <c r="B96" s="498"/>
      <c r="C96" s="498"/>
      <c r="D96" s="498"/>
      <c r="E96" s="498"/>
      <c r="F96" s="498"/>
      <c r="G96" s="498"/>
      <c r="H96" s="498"/>
      <c r="I96" s="498"/>
      <c r="J96" s="498"/>
      <c r="K96" s="498"/>
      <c r="L96" s="920"/>
      <c r="M96" s="963"/>
    </row>
    <row r="97" spans="1:13" s="299" customFormat="1" ht="15" customHeight="1">
      <c r="A97" s="568" t="s">
        <v>334</v>
      </c>
      <c r="B97" s="499"/>
      <c r="C97" s="499"/>
      <c r="D97" s="499"/>
      <c r="E97" s="499"/>
      <c r="F97" s="499"/>
      <c r="G97" s="499"/>
      <c r="H97" s="499"/>
      <c r="I97" s="499"/>
      <c r="J97" s="499"/>
      <c r="K97" s="499"/>
      <c r="L97" s="921"/>
      <c r="M97" s="963"/>
    </row>
    <row r="98" spans="1:13" s="299" customFormat="1" ht="30" customHeight="1">
      <c r="A98" s="568" t="s">
        <v>482</v>
      </c>
      <c r="B98" s="499"/>
      <c r="C98" s="499"/>
      <c r="D98" s="499"/>
      <c r="E98" s="499"/>
      <c r="F98" s="499"/>
      <c r="G98" s="499"/>
      <c r="H98" s="499"/>
      <c r="I98" s="499"/>
      <c r="J98" s="499"/>
      <c r="K98" s="499"/>
      <c r="L98" s="921"/>
      <c r="M98" s="963"/>
    </row>
    <row r="99" spans="1:13" s="299" customFormat="1" ht="15" customHeight="1">
      <c r="A99" s="568" t="s">
        <v>483</v>
      </c>
      <c r="B99" s="499"/>
      <c r="C99" s="499"/>
      <c r="D99" s="499"/>
      <c r="E99" s="499"/>
      <c r="F99" s="499"/>
      <c r="G99" s="499"/>
      <c r="H99" s="499"/>
      <c r="I99" s="499"/>
      <c r="J99" s="499"/>
      <c r="K99" s="499"/>
      <c r="L99" s="921"/>
      <c r="M99" s="963"/>
    </row>
    <row r="100" spans="1:13" s="299" customFormat="1" ht="45" customHeight="1">
      <c r="A100" s="568" t="s">
        <v>484</v>
      </c>
      <c r="B100" s="499"/>
      <c r="C100" s="499"/>
      <c r="D100" s="499"/>
      <c r="E100" s="499"/>
      <c r="F100" s="499"/>
      <c r="G100" s="499"/>
      <c r="H100" s="499"/>
      <c r="I100" s="499"/>
      <c r="J100" s="499"/>
      <c r="K100" s="499"/>
      <c r="L100" s="921"/>
      <c r="M100" s="963"/>
    </row>
    <row r="101" spans="1:13" s="299" customFormat="1" ht="15" customHeight="1">
      <c r="A101" s="919" t="s">
        <v>485</v>
      </c>
      <c r="B101" s="498"/>
      <c r="C101" s="498"/>
      <c r="D101" s="498"/>
      <c r="E101" s="498"/>
      <c r="F101" s="498"/>
      <c r="G101" s="498"/>
      <c r="H101" s="498"/>
      <c r="I101" s="498"/>
      <c r="J101" s="498"/>
      <c r="K101" s="498"/>
      <c r="L101" s="920"/>
      <c r="M101" s="963"/>
    </row>
    <row r="102" spans="1:13" s="299" customFormat="1" ht="15" customHeight="1">
      <c r="A102" s="943" t="s">
        <v>410</v>
      </c>
      <c r="B102" s="944"/>
      <c r="C102" s="944"/>
      <c r="D102" s="944"/>
      <c r="E102" s="944"/>
      <c r="F102" s="944"/>
      <c r="G102" s="944"/>
      <c r="H102" s="944"/>
      <c r="I102" s="944"/>
      <c r="J102" s="944"/>
      <c r="K102" s="944"/>
      <c r="L102" s="945"/>
      <c r="M102" s="963"/>
    </row>
    <row r="103" spans="1:13" s="299" customFormat="1" ht="15" customHeight="1">
      <c r="A103" s="919" t="s">
        <v>403</v>
      </c>
      <c r="B103" s="498"/>
      <c r="C103" s="498"/>
      <c r="D103" s="498"/>
      <c r="E103" s="498"/>
      <c r="F103" s="498"/>
      <c r="G103" s="498"/>
      <c r="H103" s="498"/>
      <c r="I103" s="498"/>
      <c r="J103" s="498"/>
      <c r="K103" s="498"/>
      <c r="L103" s="920"/>
      <c r="M103" s="963"/>
    </row>
    <row r="104" spans="1:13" s="299" customFormat="1" ht="30" customHeight="1">
      <c r="A104" s="919" t="s">
        <v>486</v>
      </c>
      <c r="B104" s="498"/>
      <c r="C104" s="498"/>
      <c r="D104" s="498"/>
      <c r="E104" s="498"/>
      <c r="F104" s="498"/>
      <c r="G104" s="498"/>
      <c r="H104" s="498"/>
      <c r="I104" s="498"/>
      <c r="J104" s="498"/>
      <c r="K104" s="498"/>
      <c r="L104" s="920"/>
      <c r="M104" s="963"/>
    </row>
    <row r="105" spans="1:13" s="299" customFormat="1" ht="30" customHeight="1">
      <c r="A105" s="919" t="s">
        <v>335</v>
      </c>
      <c r="B105" s="498"/>
      <c r="C105" s="498"/>
      <c r="D105" s="498"/>
      <c r="E105" s="498"/>
      <c r="F105" s="498"/>
      <c r="G105" s="498"/>
      <c r="H105" s="498"/>
      <c r="I105" s="498"/>
      <c r="J105" s="498"/>
      <c r="K105" s="498"/>
      <c r="L105" s="920"/>
      <c r="M105" s="963"/>
    </row>
    <row r="106" spans="1:13" s="299" customFormat="1" ht="30" customHeight="1">
      <c r="A106" s="568" t="s">
        <v>404</v>
      </c>
      <c r="B106" s="499"/>
      <c r="C106" s="499"/>
      <c r="D106" s="499"/>
      <c r="E106" s="499"/>
      <c r="F106" s="499"/>
      <c r="G106" s="499"/>
      <c r="H106" s="499"/>
      <c r="I106" s="499"/>
      <c r="J106" s="499"/>
      <c r="K106" s="499"/>
      <c r="L106" s="921"/>
      <c r="M106" s="963"/>
    </row>
    <row r="107" spans="1:13" s="299" customFormat="1" ht="15" customHeight="1">
      <c r="A107" s="568" t="s">
        <v>405</v>
      </c>
      <c r="B107" s="499"/>
      <c r="C107" s="499"/>
      <c r="D107" s="499"/>
      <c r="E107" s="499"/>
      <c r="F107" s="499"/>
      <c r="G107" s="499"/>
      <c r="H107" s="499"/>
      <c r="I107" s="499"/>
      <c r="J107" s="499"/>
      <c r="K107" s="499"/>
      <c r="L107" s="921"/>
      <c r="M107" s="963"/>
    </row>
    <row r="108" spans="1:13" s="299" customFormat="1" ht="24" customHeight="1">
      <c r="A108" s="568" t="s">
        <v>406</v>
      </c>
      <c r="B108" s="499"/>
      <c r="C108" s="499"/>
      <c r="D108" s="499"/>
      <c r="E108" s="499"/>
      <c r="F108" s="499"/>
      <c r="G108" s="499"/>
      <c r="H108" s="499"/>
      <c r="I108" s="499"/>
      <c r="J108" s="499"/>
      <c r="K108" s="499"/>
      <c r="L108" s="921"/>
      <c r="M108" s="963"/>
    </row>
    <row r="109" spans="1:13" s="299" customFormat="1" ht="15" customHeight="1">
      <c r="A109" s="568" t="s">
        <v>407</v>
      </c>
      <c r="B109" s="499"/>
      <c r="C109" s="499"/>
      <c r="D109" s="499"/>
      <c r="E109" s="499"/>
      <c r="F109" s="499"/>
      <c r="G109" s="499"/>
      <c r="H109" s="499"/>
      <c r="I109" s="499"/>
      <c r="J109" s="499"/>
      <c r="K109" s="499"/>
      <c r="L109" s="921"/>
      <c r="M109" s="963"/>
    </row>
    <row r="110" spans="1:13" s="299" customFormat="1" ht="15" customHeight="1">
      <c r="A110" s="568" t="s">
        <v>408</v>
      </c>
      <c r="B110" s="499"/>
      <c r="C110" s="499"/>
      <c r="D110" s="499"/>
      <c r="E110" s="499"/>
      <c r="F110" s="499"/>
      <c r="G110" s="499"/>
      <c r="H110" s="499"/>
      <c r="I110" s="499"/>
      <c r="J110" s="499"/>
      <c r="K110" s="499"/>
      <c r="L110" s="921"/>
      <c r="M110" s="963"/>
    </row>
    <row r="111" spans="1:13" s="299" customFormat="1" ht="14.5">
      <c r="A111" s="946" t="s">
        <v>409</v>
      </c>
      <c r="B111" s="947"/>
      <c r="C111" s="947"/>
      <c r="D111" s="947"/>
      <c r="E111" s="947"/>
      <c r="F111" s="947"/>
      <c r="G111" s="947"/>
      <c r="H111" s="947"/>
      <c r="I111" s="947"/>
      <c r="J111" s="947"/>
      <c r="K111" s="947"/>
      <c r="L111" s="948"/>
      <c r="M111" s="963"/>
    </row>
    <row r="112" spans="1:13" s="299" customFormat="1" ht="15" customHeight="1">
      <c r="A112" s="445"/>
      <c r="B112" s="445"/>
      <c r="C112" s="445"/>
      <c r="D112" s="445"/>
      <c r="E112" s="445"/>
      <c r="F112" s="445"/>
      <c r="G112" s="445"/>
      <c r="H112" s="445"/>
      <c r="I112" s="445"/>
      <c r="J112" s="445"/>
      <c r="K112" s="445"/>
      <c r="L112" s="446"/>
      <c r="M112" s="963"/>
    </row>
    <row r="113" spans="1:13" ht="15" customHeight="1">
      <c r="A113" s="615" t="s">
        <v>89</v>
      </c>
      <c r="B113" s="616"/>
      <c r="C113" s="616"/>
      <c r="D113" s="616"/>
      <c r="E113" s="616"/>
      <c r="F113" s="616"/>
      <c r="G113" s="616"/>
      <c r="H113" s="616"/>
      <c r="I113" s="616"/>
      <c r="J113" s="616"/>
      <c r="K113" s="616"/>
      <c r="L113" s="617"/>
      <c r="M113" s="963"/>
    </row>
    <row r="114" spans="1:13" s="299" customFormat="1" ht="15" customHeight="1" thickBot="1">
      <c r="A114" s="686"/>
      <c r="B114" s="687"/>
      <c r="C114" s="687"/>
      <c r="D114" s="687"/>
      <c r="E114" s="687"/>
      <c r="F114" s="687"/>
      <c r="G114" s="687"/>
      <c r="H114" s="687"/>
      <c r="I114" s="687"/>
      <c r="J114" s="687"/>
      <c r="K114" s="687"/>
      <c r="L114" s="809"/>
      <c r="M114" s="963"/>
    </row>
    <row r="115" spans="1:13" ht="35.25" customHeight="1">
      <c r="A115" s="670" t="s">
        <v>57</v>
      </c>
      <c r="B115" s="671"/>
      <c r="C115" s="671"/>
      <c r="D115" s="671"/>
      <c r="E115" s="671"/>
      <c r="F115" s="671"/>
      <c r="G115" s="671"/>
      <c r="H115" s="671"/>
      <c r="I115" s="671"/>
      <c r="J115" s="671"/>
      <c r="K115" s="671"/>
      <c r="L115" s="671"/>
      <c r="M115" s="963"/>
    </row>
    <row r="116" spans="1:13" ht="22.5" customHeight="1">
      <c r="A116" s="672" t="s">
        <v>0</v>
      </c>
      <c r="B116" s="672"/>
      <c r="C116" s="672"/>
      <c r="D116" s="672"/>
      <c r="E116" s="672"/>
      <c r="F116" s="672"/>
      <c r="G116" s="672"/>
      <c r="H116" s="672"/>
      <c r="I116" s="672"/>
      <c r="J116" s="672"/>
      <c r="K116" s="672"/>
      <c r="L116" s="672"/>
      <c r="M116" s="963"/>
    </row>
    <row r="117" spans="1:13" ht="16" thickBot="1">
      <c r="A117" s="673" t="s">
        <v>90</v>
      </c>
      <c r="B117" s="674"/>
      <c r="C117" s="674"/>
      <c r="D117" s="674"/>
      <c r="E117" s="674"/>
      <c r="F117" s="674"/>
      <c r="G117" s="674"/>
      <c r="H117" s="674"/>
      <c r="I117" s="674"/>
      <c r="J117" s="674"/>
      <c r="K117" s="674"/>
      <c r="L117" s="674"/>
      <c r="M117" s="964"/>
    </row>
  </sheetData>
  <sheetProtection algorithmName="SHA-512" hashValue="S+MhIHmDYqXAHO83eyRzKfztX8IjzS24tmsxP/98v2Jq36RV8tVVgdJW290R842hYY82/dZQROSKp4bLH2ZHvw==" saltValue="Enkz+v4JLCL3/wzKFv9QEQ==" spinCount="100000" sheet="1" objects="1" scenarios="1"/>
  <mergeCells count="117">
    <mergeCell ref="B58:G58"/>
    <mergeCell ref="B57:G57"/>
    <mergeCell ref="B56:G56"/>
    <mergeCell ref="B66:G66"/>
    <mergeCell ref="H52:I58"/>
    <mergeCell ref="D9:H9"/>
    <mergeCell ref="K9:L10"/>
    <mergeCell ref="D10:H10"/>
    <mergeCell ref="D11:H11"/>
    <mergeCell ref="J11:L11"/>
    <mergeCell ref="D12:H12"/>
    <mergeCell ref="J12:L12"/>
    <mergeCell ref="A39:L39"/>
    <mergeCell ref="A40:L42"/>
    <mergeCell ref="J15:L15"/>
    <mergeCell ref="B44:K44"/>
    <mergeCell ref="A26:L26"/>
    <mergeCell ref="G28:G29"/>
    <mergeCell ref="H28:L29"/>
    <mergeCell ref="B30:C30"/>
    <mergeCell ref="H30:L30"/>
    <mergeCell ref="I32:L32"/>
    <mergeCell ref="B50:K50"/>
    <mergeCell ref="B51:G51"/>
    <mergeCell ref="K2:M3"/>
    <mergeCell ref="E3:J3"/>
    <mergeCell ref="E4:J4"/>
    <mergeCell ref="A5:M5"/>
    <mergeCell ref="H6:I6"/>
    <mergeCell ref="J6:L6"/>
    <mergeCell ref="M6:M117"/>
    <mergeCell ref="A7:L7"/>
    <mergeCell ref="D8:H8"/>
    <mergeCell ref="K8:L8"/>
    <mergeCell ref="A20:L20"/>
    <mergeCell ref="H21:L21"/>
    <mergeCell ref="K22:L22"/>
    <mergeCell ref="B23:F23"/>
    <mergeCell ref="A25:L25"/>
    <mergeCell ref="D13:H13"/>
    <mergeCell ref="J13:L13"/>
    <mergeCell ref="D14:H14"/>
    <mergeCell ref="J14:L14"/>
    <mergeCell ref="D15:H15"/>
    <mergeCell ref="A17:L17"/>
    <mergeCell ref="I33:L33"/>
    <mergeCell ref="I36:L36"/>
    <mergeCell ref="I37:L37"/>
    <mergeCell ref="H51:I51"/>
    <mergeCell ref="B49:G49"/>
    <mergeCell ref="H49:I49"/>
    <mergeCell ref="B52:G52"/>
    <mergeCell ref="B53:G53"/>
    <mergeCell ref="B54:G54"/>
    <mergeCell ref="B55:G55"/>
    <mergeCell ref="B45:G45"/>
    <mergeCell ref="H45:I45"/>
    <mergeCell ref="B46:G46"/>
    <mergeCell ref="H46:I46"/>
    <mergeCell ref="B47:K47"/>
    <mergeCell ref="B48:G48"/>
    <mergeCell ref="H48:I48"/>
    <mergeCell ref="A71:L71"/>
    <mergeCell ref="A72:K72"/>
    <mergeCell ref="A73:L73"/>
    <mergeCell ref="A74:L74"/>
    <mergeCell ref="F76:G76"/>
    <mergeCell ref="B59:G59"/>
    <mergeCell ref="H59:I59"/>
    <mergeCell ref="B60:K60"/>
    <mergeCell ref="B61:G61"/>
    <mergeCell ref="H61:I67"/>
    <mergeCell ref="B62:G62"/>
    <mergeCell ref="B63:G63"/>
    <mergeCell ref="B64:G64"/>
    <mergeCell ref="B65:G65"/>
    <mergeCell ref="B67:G67"/>
    <mergeCell ref="A115:L115"/>
    <mergeCell ref="A116:L116"/>
    <mergeCell ref="A117:L117"/>
    <mergeCell ref="A101:L101"/>
    <mergeCell ref="A102:L102"/>
    <mergeCell ref="A103:L103"/>
    <mergeCell ref="A108:L108"/>
    <mergeCell ref="A109:L109"/>
    <mergeCell ref="A110:L110"/>
    <mergeCell ref="A104:L104"/>
    <mergeCell ref="A105:L105"/>
    <mergeCell ref="A106:L106"/>
    <mergeCell ref="A107:L107"/>
    <mergeCell ref="A111:L111"/>
    <mergeCell ref="A113:L113"/>
    <mergeCell ref="A114:L114"/>
    <mergeCell ref="J23:L23"/>
    <mergeCell ref="K18:L18"/>
    <mergeCell ref="A18:J18"/>
    <mergeCell ref="A95:L95"/>
    <mergeCell ref="A96:L96"/>
    <mergeCell ref="A97:L97"/>
    <mergeCell ref="A98:L98"/>
    <mergeCell ref="A99:L99"/>
    <mergeCell ref="A100:L100"/>
    <mergeCell ref="G88:H88"/>
    <mergeCell ref="F90:G90"/>
    <mergeCell ref="H90:I90"/>
    <mergeCell ref="A92:K92"/>
    <mergeCell ref="A93:L93"/>
    <mergeCell ref="A94:L94"/>
    <mergeCell ref="H76:I76"/>
    <mergeCell ref="C83:C84"/>
    <mergeCell ref="D83:D84"/>
    <mergeCell ref="K83:K84"/>
    <mergeCell ref="L83:L84"/>
    <mergeCell ref="J68:K68"/>
    <mergeCell ref="B69:G70"/>
    <mergeCell ref="J69:K69"/>
    <mergeCell ref="J70:K70"/>
  </mergeCells>
  <printOptions horizontalCentered="1"/>
  <pageMargins left="0.39370078740157483" right="0.39370078740157483" top="0.39370078740157483" bottom="1.1811023622047245" header="0.11811023622047245" footer="0"/>
  <pageSetup scale="70" fitToHeight="5"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8021204D22A56468C15C665BB6F807F" ma:contentTypeVersion="15" ma:contentTypeDescription="Crear nuevo documento." ma:contentTypeScope="" ma:versionID="b1822c1ea90bae60683bc1cc6eac0e1a">
  <xsd:schema xmlns:xsd="http://www.w3.org/2001/XMLSchema" xmlns:xs="http://www.w3.org/2001/XMLSchema" xmlns:p="http://schemas.microsoft.com/office/2006/metadata/properties" xmlns:ns1="http://schemas.microsoft.com/sharepoint/v3" xmlns:ns2="448d0778-a0ac-4eef-8b16-1b10d2109d11" targetNamespace="http://schemas.microsoft.com/office/2006/metadata/properties" ma:root="true" ma:fieldsID="08aba4688c7a0bf1b1fd7b1583ca01ad" ns1:_="" ns2:_="">
    <xsd:import namespace="http://schemas.microsoft.com/sharepoint/v3"/>
    <xsd:import namespace="448d0778-a0ac-4eef-8b16-1b10d2109d1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lcf76f155ced4ddcb4097134ff3c332f" minOccurs="0"/>
                <xsd:element ref="ns2:MediaServiceOCR" minOccurs="0"/>
                <xsd:element ref="ns2:MediaLengthInSeconds" minOccurs="0"/>
                <xsd:element ref="ns2:MediaServiceLocation" minOccurs="0"/>
                <xsd:element ref="ns2:MediaServiceBillingMetadata"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Propiedades de la Directiva de cumplimiento unificado" ma:hidden="true" ma:internalName="_ip_UnifiedCompliancePolicyProperties">
      <xsd:simpleType>
        <xsd:restriction base="dms:Note"/>
      </xsd:simpleType>
    </xsd:element>
    <xsd:element name="_ip_UnifiedCompliancePolicyUIAction" ma:index="22"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8d0778-a0ac-4eef-8b16-1b10d2109d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02763e4d-7885-4cd8-8534-835ebc0ece8c"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448d0778-a0ac-4eef-8b16-1b10d2109d1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ACF9C37-6520-45BB-849A-9240EEEB2EFB}"/>
</file>

<file path=customXml/itemProps2.xml><?xml version="1.0" encoding="utf-8"?>
<ds:datastoreItem xmlns:ds="http://schemas.openxmlformats.org/officeDocument/2006/customXml" ds:itemID="{18ACF48F-DEE9-45F1-A58F-A20376191A65}"/>
</file>

<file path=customXml/itemProps3.xml><?xml version="1.0" encoding="utf-8"?>
<ds:datastoreItem xmlns:ds="http://schemas.openxmlformats.org/officeDocument/2006/customXml" ds:itemID="{762F04E7-8EA5-46D0-97CB-23CA1864D39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6</vt:i4>
      </vt:variant>
    </vt:vector>
  </HeadingPairs>
  <TitlesOfParts>
    <vt:vector size="18" baseType="lpstr">
      <vt:lpstr>DATOS MAESTROS</vt:lpstr>
      <vt:lpstr>Alimentos y Bebidas</vt:lpstr>
      <vt:lpstr>Comidas para Expositor</vt:lpstr>
      <vt:lpstr>Cupones para Buffet</vt:lpstr>
      <vt:lpstr>Cupones Comida Rápida</vt:lpstr>
      <vt:lpstr>Internet y Comunicaciones</vt:lpstr>
      <vt:lpstr>Aire, Agua y Drenaje</vt:lpstr>
      <vt:lpstr>Colgado</vt:lpstr>
      <vt:lpstr>Electricidad</vt:lpstr>
      <vt:lpstr>GAS</vt:lpstr>
      <vt:lpstr>Limpieza</vt:lpstr>
      <vt:lpstr>Rigging</vt:lpstr>
      <vt:lpstr>'Aire, Agua y Drenaje'!Área_de_impresión</vt:lpstr>
      <vt:lpstr>Colgado!Área_de_impresión</vt:lpstr>
      <vt:lpstr>'Cupones Comida Rápida'!Área_de_impresión</vt:lpstr>
      <vt:lpstr>Electricidad!Área_de_impresión</vt:lpstr>
      <vt:lpstr>'Internet y Comunicaciones'!Área_de_impresión</vt:lpstr>
      <vt:lpstr>Limpieza!Área_de_impresión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Vallejo Tapia Maribel (CIE EVENTOS ESPECIALES)</dc:creator>
  <cp:lastModifiedBy>Gustavo Eduardo Vergara Pedroza</cp:lastModifiedBy>
  <dcterms:created xsi:type="dcterms:W3CDTF">2022-12-08T23:58:41Z</dcterms:created>
  <dcterms:modified xsi:type="dcterms:W3CDTF">2026-01-07T15:03:20Z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0x01010018021204D22A56468C15C665BB6F807F</vt:lpwstr>
  </property>
</Properties>
</file>